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NG.MARIANA\Documents\PROYECTO\2016\SEGUNDO INFORME CUATRIMESTRAL 2016\LIC ANGELA\"/>
    </mc:Choice>
  </mc:AlternateContent>
  <bookViews>
    <workbookView xWindow="0" yWindow="0" windowWidth="20490" windowHeight="9045" tabRatio="820" activeTab="5"/>
  </bookViews>
  <sheets>
    <sheet name="Carátula" sheetId="11" r:id="rId1"/>
    <sheet name="INSTRUCTIVO" sheetId="15" r:id="rId2"/>
    <sheet name="Forma T-REG" sheetId="13" state="hidden" r:id="rId3"/>
    <sheet name="Informacion_Apoyo" sheetId="17" r:id="rId4"/>
    <sheet name="Forma T-RI" sheetId="16" r:id="rId5"/>
    <sheet name="Forma T-P" sheetId="18" r:id="rId6"/>
    <sheet name="Forma T-RH" sheetId="19" state="hidden" r:id="rId7"/>
    <sheet name="Hoja1" sheetId="20" state="hidden" r:id="rId8"/>
    <sheet name="Hoja2" sheetId="21" state="hidden" r:id="rId9"/>
    <sheet name="Gráficas" sheetId="22" state="hidden" r:id="rId10"/>
  </sheets>
  <definedNames>
    <definedName name="_xlnm._FilterDatabase" localSheetId="5" hidden="1">'Forma T-P'!$A$10:$W$10</definedName>
    <definedName name="_xlnm._FilterDatabase" localSheetId="6" hidden="1">'Forma T-RH'!$A$10:$P$10</definedName>
    <definedName name="_xlnm._FilterDatabase" localSheetId="4" hidden="1">'Forma T-RI'!$A$18:$AF$18</definedName>
    <definedName name="Ambiente_y_recursos_naturales">Hoja1!$I$19:$I$22</definedName>
    <definedName name="_xlnm.Print_Area" localSheetId="1">INSTRUCTIVO!$B$1:$B$45</definedName>
    <definedName name="Cero_tolerancia_a_la_corrupción_y_modernización_del_Estado">Hoja1!$I$3:$I$4</definedName>
    <definedName name="Codigo_Guatemala">Hoja2!$C$2:$C$18</definedName>
    <definedName name="Codigo_municipal">Hoja2!$B$2:$B$341</definedName>
    <definedName name="Departamento">Hoja2!$A$2:$A$341</definedName>
    <definedName name="Departamento_1">Hoja1!$A$2:$A$23</definedName>
    <definedName name="Ejes_PGG">Hoja1!$H$3:$H$8</definedName>
    <definedName name="El_Progreso">Hoja2!$B$19:$B$26</definedName>
    <definedName name="Fomento_de_las_Mipymes_turismo_y_construccion_de_vivienda">Hoja1!$I$13:$I$16</definedName>
    <definedName name="Guatemala">Hoja2!$B$2:$B$18</definedName>
    <definedName name="Metas_PGG">Hoja1!$I$3:$I$23</definedName>
    <definedName name="No.">Hoja1!$G$3:$G$8</definedName>
    <definedName name="Pobreza_general_y_pobreza_extrema">Hoja1!$I$23</definedName>
    <definedName name="Seguridad_alimentaria_y_nutricional_salud_integral_y_educacion_de_calidad">Hoja1!$I$5:$I$12</definedName>
    <definedName name="Seguridad_Integral">Hoja1!$I$17:$I$18</definedName>
  </definedNames>
  <calcPr calcId="152511"/>
</workbook>
</file>

<file path=xl/calcChain.xml><?xml version="1.0" encoding="utf-8"?>
<calcChain xmlns="http://schemas.openxmlformats.org/spreadsheetml/2006/main">
  <c r="AB21" i="16" l="1"/>
  <c r="Z19" i="16"/>
  <c r="AB19" i="16" l="1"/>
  <c r="Q14" i="18" l="1"/>
  <c r="O14" i="18"/>
  <c r="L14" i="18"/>
  <c r="J14" i="18"/>
  <c r="F14" i="18"/>
  <c r="C11" i="18" l="1"/>
  <c r="B11" i="18"/>
  <c r="A11" i="18"/>
  <c r="D6" i="16"/>
  <c r="B4" i="18" s="1"/>
  <c r="I341" i="21"/>
  <c r="I340" i="21"/>
  <c r="I304" i="21"/>
  <c r="I288" i="21"/>
  <c r="I196" i="21"/>
  <c r="I157" i="21"/>
  <c r="F235" i="22"/>
  <c r="D233" i="22"/>
  <c r="H147" i="22"/>
  <c r="H146" i="22"/>
  <c r="H145" i="22"/>
  <c r="H144" i="22"/>
  <c r="H143" i="22"/>
  <c r="G147" i="22"/>
  <c r="G146" i="22"/>
  <c r="G145" i="22"/>
  <c r="G144" i="22"/>
  <c r="G143" i="22"/>
  <c r="F147" i="22"/>
  <c r="F146" i="22"/>
  <c r="F145" i="22"/>
  <c r="F144" i="22"/>
  <c r="F143" i="22"/>
  <c r="E147" i="22"/>
  <c r="E146" i="22"/>
  <c r="E145" i="22"/>
  <c r="E144" i="22"/>
  <c r="E143" i="22"/>
  <c r="D147" i="22"/>
  <c r="D146" i="22"/>
  <c r="D145" i="22"/>
  <c r="D144" i="22"/>
  <c r="D143" i="22"/>
  <c r="G127" i="22"/>
  <c r="G126" i="22"/>
  <c r="G125" i="22"/>
  <c r="G124" i="22"/>
  <c r="G123" i="22"/>
  <c r="F127" i="22"/>
  <c r="F126" i="22"/>
  <c r="F125" i="22"/>
  <c r="F124" i="22"/>
  <c r="F123" i="22"/>
  <c r="E127" i="22"/>
  <c r="E126" i="22"/>
  <c r="E125" i="22"/>
  <c r="E124" i="22"/>
  <c r="E123" i="22"/>
  <c r="D127" i="22"/>
  <c r="D126" i="22"/>
  <c r="D125" i="22"/>
  <c r="D124" i="22"/>
  <c r="D123" i="22"/>
  <c r="H112" i="22"/>
  <c r="H111" i="22"/>
  <c r="H110" i="22"/>
  <c r="H109" i="22"/>
  <c r="H108" i="22"/>
  <c r="G108" i="22"/>
  <c r="G109" i="22"/>
  <c r="G110" i="22"/>
  <c r="G111" i="22"/>
  <c r="G112" i="22"/>
  <c r="F112" i="22"/>
  <c r="F111" i="22"/>
  <c r="F110" i="22"/>
  <c r="F109" i="22"/>
  <c r="F108" i="22"/>
  <c r="E108" i="22"/>
  <c r="E109" i="22"/>
  <c r="E110" i="22"/>
  <c r="E111" i="22"/>
  <c r="E112" i="22"/>
  <c r="D112" i="22"/>
  <c r="D111" i="22"/>
  <c r="D110" i="22"/>
  <c r="D109" i="22"/>
  <c r="D108" i="22"/>
  <c r="D70" i="22"/>
  <c r="C70" i="22"/>
  <c r="G38" i="22"/>
  <c r="E38" i="22"/>
  <c r="C38" i="22"/>
  <c r="D38" i="22" s="1"/>
  <c r="C5" i="22"/>
  <c r="D5" i="22"/>
  <c r="I339" i="21"/>
  <c r="I338" i="21"/>
  <c r="I337" i="21"/>
  <c r="I336" i="21"/>
  <c r="I335" i="21"/>
  <c r="I334" i="21"/>
  <c r="I333" i="21"/>
  <c r="I332" i="21"/>
  <c r="I331" i="21"/>
  <c r="I330" i="21"/>
  <c r="I329" i="21"/>
  <c r="I328" i="21"/>
  <c r="I327" i="21"/>
  <c r="I326" i="21"/>
  <c r="I325" i="21"/>
  <c r="I324" i="21"/>
  <c r="I323" i="21"/>
  <c r="I322" i="21"/>
  <c r="I321" i="21"/>
  <c r="I320" i="21"/>
  <c r="I319" i="21"/>
  <c r="I318" i="21"/>
  <c r="I317" i="21"/>
  <c r="I316" i="21"/>
  <c r="I315" i="21"/>
  <c r="I314" i="21"/>
  <c r="I313" i="21"/>
  <c r="I312" i="21"/>
  <c r="I311" i="21"/>
  <c r="I310" i="21"/>
  <c r="I309" i="21"/>
  <c r="I308" i="21"/>
  <c r="I307" i="21"/>
  <c r="I306" i="21"/>
  <c r="I305" i="21"/>
  <c r="I303" i="21"/>
  <c r="I302" i="21"/>
  <c r="I301" i="21"/>
  <c r="I300" i="21"/>
  <c r="I299" i="21"/>
  <c r="I298" i="21"/>
  <c r="I297" i="21"/>
  <c r="I296" i="21"/>
  <c r="I295" i="21"/>
  <c r="I294" i="21"/>
  <c r="I293" i="21"/>
  <c r="I292" i="21"/>
  <c r="I291" i="21"/>
  <c r="I290" i="21"/>
  <c r="I289" i="21"/>
  <c r="I287" i="21"/>
  <c r="I286" i="21"/>
  <c r="I285" i="21"/>
  <c r="I284" i="21"/>
  <c r="I283" i="21"/>
  <c r="I282" i="21"/>
  <c r="I281" i="21"/>
  <c r="I280" i="21"/>
  <c r="I279" i="21"/>
  <c r="I278" i="21"/>
  <c r="I277" i="21"/>
  <c r="I276" i="21"/>
  <c r="I275" i="21"/>
  <c r="I274" i="21"/>
  <c r="I273" i="21"/>
  <c r="I272" i="21"/>
  <c r="I271" i="21"/>
  <c r="I270" i="21"/>
  <c r="I269" i="21"/>
  <c r="I268" i="21"/>
  <c r="I267" i="21"/>
  <c r="I266" i="21"/>
  <c r="I265" i="21"/>
  <c r="I264" i="21"/>
  <c r="I263" i="21"/>
  <c r="I262" i="21"/>
  <c r="I261" i="21"/>
  <c r="I260" i="21"/>
  <c r="I259" i="21"/>
  <c r="I258" i="21"/>
  <c r="I257" i="21"/>
  <c r="I256" i="21"/>
  <c r="I255" i="21"/>
  <c r="I254" i="21"/>
  <c r="I253" i="21"/>
  <c r="I252" i="21"/>
  <c r="I251" i="21"/>
  <c r="I250" i="21"/>
  <c r="I249" i="21"/>
  <c r="I248" i="21"/>
  <c r="I247" i="21"/>
  <c r="I246" i="21"/>
  <c r="I245" i="21"/>
  <c r="I244" i="21"/>
  <c r="I243" i="21"/>
  <c r="I242" i="21"/>
  <c r="I241" i="21"/>
  <c r="I240" i="21"/>
  <c r="I239" i="21"/>
  <c r="I238" i="21"/>
  <c r="I237" i="21"/>
  <c r="I236" i="21"/>
  <c r="I235" i="21"/>
  <c r="I234" i="21"/>
  <c r="I233" i="21"/>
  <c r="I232" i="21"/>
  <c r="I231" i="21"/>
  <c r="I230" i="21"/>
  <c r="I229" i="21"/>
  <c r="I228" i="21"/>
  <c r="I227" i="21"/>
  <c r="I226" i="21"/>
  <c r="I225" i="21"/>
  <c r="I224" i="21"/>
  <c r="I223" i="21"/>
  <c r="I222" i="21"/>
  <c r="I221" i="21"/>
  <c r="I220" i="21"/>
  <c r="I219" i="21"/>
  <c r="I218" i="21"/>
  <c r="I217" i="21"/>
  <c r="I216" i="21"/>
  <c r="I215" i="21"/>
  <c r="I214" i="21"/>
  <c r="I213" i="21"/>
  <c r="I212" i="21"/>
  <c r="I211" i="21"/>
  <c r="I210" i="21"/>
  <c r="I209" i="21"/>
  <c r="I208" i="21"/>
  <c r="I207" i="21"/>
  <c r="I206" i="21"/>
  <c r="I205" i="21"/>
  <c r="I204" i="21"/>
  <c r="I203" i="21"/>
  <c r="I202" i="21"/>
  <c r="I201" i="21"/>
  <c r="I200" i="21"/>
  <c r="I199" i="21"/>
  <c r="I198" i="21"/>
  <c r="I197" i="21"/>
  <c r="I195" i="21"/>
  <c r="I194" i="21"/>
  <c r="I193" i="21"/>
  <c r="I192" i="21"/>
  <c r="I191" i="21"/>
  <c r="I190" i="21"/>
  <c r="I189" i="21"/>
  <c r="I188" i="21"/>
  <c r="I187" i="21"/>
  <c r="I186" i="21"/>
  <c r="I185" i="21"/>
  <c r="I184" i="21"/>
  <c r="I183" i="21"/>
  <c r="I182" i="21"/>
  <c r="I181" i="21"/>
  <c r="I180" i="21"/>
  <c r="I179" i="21"/>
  <c r="I178" i="21"/>
  <c r="I177" i="21"/>
  <c r="I176" i="21"/>
  <c r="I175" i="21"/>
  <c r="I174" i="21"/>
  <c r="I173" i="21"/>
  <c r="I172" i="21"/>
  <c r="I171" i="21"/>
  <c r="I170" i="21"/>
  <c r="I169" i="21"/>
  <c r="I168" i="21"/>
  <c r="I167" i="21"/>
  <c r="I166" i="21"/>
  <c r="I165" i="21"/>
  <c r="I164" i="21"/>
  <c r="I163" i="21"/>
  <c r="I162" i="21"/>
  <c r="I161" i="21"/>
  <c r="I160" i="21"/>
  <c r="I159" i="21"/>
  <c r="I158" i="21"/>
  <c r="I156" i="21"/>
  <c r="I155" i="21"/>
  <c r="I154" i="21"/>
  <c r="I153" i="21"/>
  <c r="I152" i="21"/>
  <c r="I151" i="21"/>
  <c r="I150" i="21"/>
  <c r="I149" i="21"/>
  <c r="I148" i="21"/>
  <c r="I147" i="21"/>
  <c r="I146" i="21"/>
  <c r="I145" i="21"/>
  <c r="I144" i="21"/>
  <c r="I143" i="21"/>
  <c r="I142" i="21"/>
  <c r="I141" i="21"/>
  <c r="I140" i="21"/>
  <c r="I139" i="21"/>
  <c r="I138" i="21"/>
  <c r="I137" i="21"/>
  <c r="I136" i="21"/>
  <c r="I135" i="21"/>
  <c r="I134" i="21"/>
  <c r="I133" i="21"/>
  <c r="I132" i="21"/>
  <c r="I131" i="21"/>
  <c r="I130" i="21"/>
  <c r="I129" i="21"/>
  <c r="I128" i="21"/>
  <c r="I127" i="21"/>
  <c r="I126" i="21"/>
  <c r="I125" i="21"/>
  <c r="I124" i="21"/>
  <c r="I123" i="21"/>
  <c r="I122" i="21"/>
  <c r="I121" i="21"/>
  <c r="I120" i="21"/>
  <c r="I119" i="21"/>
  <c r="I118" i="21"/>
  <c r="I117" i="21"/>
  <c r="I116" i="21"/>
  <c r="I115" i="21"/>
  <c r="I114" i="21"/>
  <c r="I113" i="21"/>
  <c r="I112" i="21"/>
  <c r="I111" i="21"/>
  <c r="I110" i="21"/>
  <c r="I109" i="21"/>
  <c r="I108" i="21"/>
  <c r="I107" i="21"/>
  <c r="I106" i="21"/>
  <c r="I105" i="21"/>
  <c r="I104" i="21"/>
  <c r="I103" i="21"/>
  <c r="I102" i="21"/>
  <c r="I101" i="21"/>
  <c r="I100" i="21"/>
  <c r="I99" i="21"/>
  <c r="I98" i="21"/>
  <c r="I97" i="21"/>
  <c r="I96" i="21"/>
  <c r="I95" i="21"/>
  <c r="I94" i="21"/>
  <c r="I93" i="21"/>
  <c r="I92" i="21"/>
  <c r="I91" i="21"/>
  <c r="I90" i="21"/>
  <c r="I89" i="21"/>
  <c r="I88" i="21"/>
  <c r="I87" i="21"/>
  <c r="I86" i="21"/>
  <c r="I85" i="21"/>
  <c r="I84" i="21"/>
  <c r="I83" i="21"/>
  <c r="I82" i="21"/>
  <c r="I81" i="21"/>
  <c r="I80" i="21"/>
  <c r="I79" i="21"/>
  <c r="I78" i="21"/>
  <c r="I77" i="21"/>
  <c r="I76" i="21"/>
  <c r="I75" i="21"/>
  <c r="I74" i="21"/>
  <c r="I73" i="21"/>
  <c r="I72" i="21"/>
  <c r="I71" i="21"/>
  <c r="I70" i="21"/>
  <c r="I69" i="21"/>
  <c r="I68" i="21"/>
  <c r="I67" i="21"/>
  <c r="I66" i="21"/>
  <c r="I65" i="21"/>
  <c r="I64" i="21"/>
  <c r="I63" i="21"/>
  <c r="I62" i="21"/>
  <c r="I61" i="21"/>
  <c r="I60" i="21"/>
  <c r="I59" i="21"/>
  <c r="I58" i="21"/>
  <c r="I57" i="21"/>
  <c r="I56" i="21"/>
  <c r="I55" i="21"/>
  <c r="I54" i="21"/>
  <c r="I53" i="21"/>
  <c r="I52" i="21"/>
  <c r="I51" i="21"/>
  <c r="I50" i="21"/>
  <c r="I49" i="21"/>
  <c r="I48" i="21"/>
  <c r="I47" i="21"/>
  <c r="I46" i="21"/>
  <c r="I45" i="21"/>
  <c r="I44" i="21"/>
  <c r="I43" i="21"/>
  <c r="I42" i="21"/>
  <c r="I41" i="21"/>
  <c r="I40" i="21"/>
  <c r="I39" i="21"/>
  <c r="I38" i="21"/>
  <c r="I37" i="21"/>
  <c r="I36" i="21"/>
  <c r="I35" i="21"/>
  <c r="I34" i="21"/>
  <c r="I33" i="21"/>
  <c r="I32" i="21"/>
  <c r="I31" i="21"/>
  <c r="I30" i="21"/>
  <c r="I29" i="21"/>
  <c r="I28" i="21"/>
  <c r="I27" i="21"/>
  <c r="I26" i="21"/>
  <c r="I25" i="21"/>
  <c r="I24" i="21"/>
  <c r="I23" i="21"/>
  <c r="I22" i="21"/>
  <c r="I21" i="21"/>
  <c r="I20" i="21"/>
  <c r="I19" i="21"/>
  <c r="I18" i="21"/>
  <c r="I17" i="21"/>
  <c r="I16" i="21"/>
  <c r="I15" i="21"/>
  <c r="I14" i="21"/>
  <c r="I13" i="21"/>
  <c r="I12" i="21"/>
  <c r="I11" i="21"/>
  <c r="I10" i="21"/>
  <c r="I9" i="21"/>
  <c r="I8" i="21"/>
  <c r="I7" i="21"/>
  <c r="I6" i="21"/>
  <c r="I5" i="21"/>
  <c r="I4" i="21"/>
  <c r="I3" i="21"/>
  <c r="I2" i="21"/>
  <c r="N36" i="19"/>
  <c r="O36" i="19" s="1"/>
  <c r="M36" i="19"/>
  <c r="K36" i="19"/>
  <c r="J36" i="19"/>
  <c r="L36" i="19" s="1"/>
  <c r="H36" i="19"/>
  <c r="I36" i="19" s="1"/>
  <c r="G36" i="19"/>
  <c r="L35" i="19"/>
  <c r="H207" i="22" s="1"/>
  <c r="L34" i="19"/>
  <c r="E236" i="22" s="1"/>
  <c r="L33" i="19"/>
  <c r="F207" i="22" s="1"/>
  <c r="L32" i="19"/>
  <c r="E207" i="22" s="1"/>
  <c r="L31" i="19"/>
  <c r="D207" i="22" s="1"/>
  <c r="L30" i="19"/>
  <c r="H206" i="22" s="1"/>
  <c r="L29" i="19"/>
  <c r="G206" i="22"/>
  <c r="L28" i="19"/>
  <c r="F206" i="22" s="1"/>
  <c r="L27" i="19"/>
  <c r="E206" i="22"/>
  <c r="L26" i="19"/>
  <c r="E235" i="22" s="1"/>
  <c r="L25" i="19"/>
  <c r="H205" i="22"/>
  <c r="L24" i="19"/>
  <c r="G205" i="22" s="1"/>
  <c r="L23" i="19"/>
  <c r="F205" i="22"/>
  <c r="L22" i="19"/>
  <c r="E205" i="22" s="1"/>
  <c r="L21" i="19"/>
  <c r="E234" i="22" s="1"/>
  <c r="D205" i="22"/>
  <c r="L20" i="19"/>
  <c r="H204" i="22" s="1"/>
  <c r="L19" i="19"/>
  <c r="G204" i="22"/>
  <c r="L18" i="19"/>
  <c r="F204" i="22" s="1"/>
  <c r="L17" i="19"/>
  <c r="E204" i="22"/>
  <c r="L16" i="19"/>
  <c r="D204" i="22" s="1"/>
  <c r="L15" i="19"/>
  <c r="H203" i="22"/>
  <c r="L14" i="19"/>
  <c r="G203" i="22" s="1"/>
  <c r="L13" i="19"/>
  <c r="F203" i="22"/>
  <c r="L12" i="19"/>
  <c r="E203" i="22" s="1"/>
  <c r="L11" i="19"/>
  <c r="D203" i="22"/>
  <c r="P15" i="18"/>
  <c r="E164" i="22" s="1"/>
  <c r="P14" i="18"/>
  <c r="E163" i="22" s="1"/>
  <c r="P13" i="18"/>
  <c r="P12" i="18"/>
  <c r="E161" i="22"/>
  <c r="P11" i="18"/>
  <c r="E160" i="22" s="1"/>
  <c r="O35" i="19"/>
  <c r="H222" i="22" s="1"/>
  <c r="O34" i="19"/>
  <c r="G222" i="22" s="1"/>
  <c r="O33" i="19"/>
  <c r="F222" i="22" s="1"/>
  <c r="O32" i="19"/>
  <c r="E222" i="22" s="1"/>
  <c r="O31" i="19"/>
  <c r="D222" i="22" s="1"/>
  <c r="O30" i="19"/>
  <c r="H221" i="22"/>
  <c r="O29" i="19"/>
  <c r="G221" i="22" s="1"/>
  <c r="O28" i="19"/>
  <c r="F221" i="22"/>
  <c r="O27" i="19"/>
  <c r="E221" i="22" s="1"/>
  <c r="O26" i="19"/>
  <c r="D221" i="22"/>
  <c r="O25" i="19"/>
  <c r="H220" i="22" s="1"/>
  <c r="O24" i="19"/>
  <c r="G220" i="22"/>
  <c r="O23" i="19"/>
  <c r="F220" i="22" s="1"/>
  <c r="O22" i="19"/>
  <c r="E220" i="22"/>
  <c r="O21" i="19"/>
  <c r="F234" i="22" s="1"/>
  <c r="O20" i="19"/>
  <c r="H219" i="22"/>
  <c r="O19" i="19"/>
  <c r="G219" i="22" s="1"/>
  <c r="O18" i="19"/>
  <c r="F219" i="22"/>
  <c r="O17" i="19"/>
  <c r="E219" i="22" s="1"/>
  <c r="O16" i="19"/>
  <c r="F233" i="22" s="1"/>
  <c r="D219" i="22"/>
  <c r="O15" i="19"/>
  <c r="H218" i="22" s="1"/>
  <c r="O14" i="19"/>
  <c r="G218" i="22"/>
  <c r="O13" i="19"/>
  <c r="F218" i="22" s="1"/>
  <c r="O12" i="19"/>
  <c r="E218" i="22"/>
  <c r="O11" i="19"/>
  <c r="D218" i="22" s="1"/>
  <c r="I35" i="19"/>
  <c r="H192" i="22" s="1"/>
  <c r="I34" i="19"/>
  <c r="G192" i="22" s="1"/>
  <c r="I33" i="19"/>
  <c r="F192" i="22" s="1"/>
  <c r="I32" i="19"/>
  <c r="E192" i="22" s="1"/>
  <c r="I31" i="19"/>
  <c r="D236" i="22" s="1"/>
  <c r="I30" i="19"/>
  <c r="H191" i="22" s="1"/>
  <c r="I29" i="19"/>
  <c r="G191" i="22"/>
  <c r="I28" i="19"/>
  <c r="F191" i="22" s="1"/>
  <c r="I27" i="19"/>
  <c r="E191" i="22"/>
  <c r="I26" i="19"/>
  <c r="D235" i="22" s="1"/>
  <c r="I25" i="19"/>
  <c r="H190" i="22"/>
  <c r="I24" i="19"/>
  <c r="G190" i="22" s="1"/>
  <c r="I23" i="19"/>
  <c r="F190" i="22"/>
  <c r="I22" i="19"/>
  <c r="E190" i="22" s="1"/>
  <c r="I21" i="19"/>
  <c r="D234" i="22" s="1"/>
  <c r="D190" i="22"/>
  <c r="I20" i="19"/>
  <c r="H189" i="22" s="1"/>
  <c r="I19" i="19"/>
  <c r="G189" i="22"/>
  <c r="I18" i="19"/>
  <c r="F189" i="22" s="1"/>
  <c r="I17" i="19"/>
  <c r="E189" i="22"/>
  <c r="I16" i="19"/>
  <c r="D189" i="22" s="1"/>
  <c r="I15" i="19"/>
  <c r="H188" i="22"/>
  <c r="I14" i="19"/>
  <c r="G188" i="22" s="1"/>
  <c r="I13" i="19"/>
  <c r="F188" i="22"/>
  <c r="I12" i="19"/>
  <c r="E188" i="22" s="1"/>
  <c r="I11" i="19"/>
  <c r="D232" i="22" s="1"/>
  <c r="D188" i="22"/>
  <c r="V15" i="18"/>
  <c r="F164" i="22" s="1"/>
  <c r="V14" i="18"/>
  <c r="F163" i="22" s="1"/>
  <c r="V13" i="18"/>
  <c r="V12" i="18"/>
  <c r="F161" i="22" s="1"/>
  <c r="V11" i="18"/>
  <c r="K15" i="18"/>
  <c r="D164" i="22"/>
  <c r="K14" i="18"/>
  <c r="D163" i="22" s="1"/>
  <c r="K13" i="18"/>
  <c r="K12" i="18"/>
  <c r="D161" i="22" s="1"/>
  <c r="K11" i="18"/>
  <c r="D160" i="22" s="1"/>
  <c r="AC233" i="16"/>
  <c r="AC232" i="16"/>
  <c r="AC231" i="16"/>
  <c r="AC230" i="16"/>
  <c r="AC229" i="16"/>
  <c r="AC228" i="16"/>
  <c r="AC227" i="16"/>
  <c r="AC226" i="16"/>
  <c r="AC225" i="16"/>
  <c r="AC224" i="16"/>
  <c r="AC223" i="16"/>
  <c r="AC222" i="16"/>
  <c r="AC221" i="16"/>
  <c r="AC220" i="16"/>
  <c r="AC219" i="16"/>
  <c r="AC218" i="16"/>
  <c r="AC217" i="16"/>
  <c r="AC216" i="16"/>
  <c r="AC215" i="16"/>
  <c r="AC214" i="16"/>
  <c r="AC213" i="16"/>
  <c r="AC212" i="16"/>
  <c r="AC211" i="16"/>
  <c r="AC210" i="16"/>
  <c r="AC209" i="16"/>
  <c r="AC208" i="16"/>
  <c r="AC207" i="16"/>
  <c r="AC206" i="16"/>
  <c r="AC205" i="16"/>
  <c r="AC204" i="16"/>
  <c r="AC203" i="16"/>
  <c r="AC202" i="16"/>
  <c r="AC201" i="16"/>
  <c r="AC200" i="16"/>
  <c r="AC199" i="16"/>
  <c r="AC198" i="16"/>
  <c r="AC197" i="16"/>
  <c r="AC196" i="16"/>
  <c r="AC195" i="16"/>
  <c r="AC194" i="16"/>
  <c r="AC193" i="16"/>
  <c r="AC192" i="16"/>
  <c r="AC191" i="16"/>
  <c r="AC190" i="16"/>
  <c r="AC189" i="16"/>
  <c r="AC188" i="16"/>
  <c r="AC187" i="16"/>
  <c r="AC186" i="16"/>
  <c r="AC185" i="16"/>
  <c r="AC184" i="16"/>
  <c r="AC183" i="16"/>
  <c r="AC182" i="16"/>
  <c r="AC181" i="16"/>
  <c r="AC180" i="16"/>
  <c r="AC179" i="16"/>
  <c r="AC178" i="16"/>
  <c r="AC177" i="16"/>
  <c r="AC176" i="16"/>
  <c r="AC175" i="16"/>
  <c r="AC174" i="16"/>
  <c r="AC173" i="16"/>
  <c r="AC172" i="16"/>
  <c r="AC171" i="16"/>
  <c r="AC170" i="16"/>
  <c r="AC169" i="16"/>
  <c r="AC168" i="16"/>
  <c r="AC167" i="16"/>
  <c r="AC166" i="16"/>
  <c r="AC165" i="16"/>
  <c r="AC164" i="16"/>
  <c r="AC163" i="16"/>
  <c r="AC162" i="16"/>
  <c r="AC161" i="16"/>
  <c r="AC160" i="16"/>
  <c r="AC159" i="16"/>
  <c r="AC158" i="16"/>
  <c r="AC157" i="16"/>
  <c r="AC156" i="16"/>
  <c r="AC155" i="16"/>
  <c r="AC154" i="16"/>
  <c r="AC153" i="16"/>
  <c r="AC152" i="16"/>
  <c r="AC151" i="16"/>
  <c r="AC150" i="16"/>
  <c r="AC149" i="16"/>
  <c r="AC148" i="16"/>
  <c r="AC147" i="16"/>
  <c r="AC146" i="16"/>
  <c r="AC145" i="16"/>
  <c r="AC144" i="16"/>
  <c r="AC143" i="16"/>
  <c r="AC142" i="16"/>
  <c r="AC141" i="16"/>
  <c r="AC140" i="16"/>
  <c r="AC139" i="16"/>
  <c r="AC138" i="16"/>
  <c r="AC137" i="16"/>
  <c r="AC136" i="16"/>
  <c r="AC135" i="16"/>
  <c r="AC134" i="16"/>
  <c r="AC133" i="16"/>
  <c r="AC132" i="16"/>
  <c r="AC131" i="16"/>
  <c r="AC130" i="16"/>
  <c r="AC129" i="16"/>
  <c r="AC128" i="16"/>
  <c r="AC127" i="16"/>
  <c r="AC126" i="16"/>
  <c r="AC125" i="16"/>
  <c r="AC124" i="16"/>
  <c r="AC123" i="16"/>
  <c r="AC122" i="16"/>
  <c r="AC121" i="16"/>
  <c r="AC120" i="16"/>
  <c r="AC119" i="16"/>
  <c r="AC118" i="16"/>
  <c r="AC117" i="16"/>
  <c r="AC116" i="16"/>
  <c r="AC115" i="16"/>
  <c r="AC114" i="16"/>
  <c r="AC113" i="16"/>
  <c r="AC112" i="16"/>
  <c r="AC111" i="16"/>
  <c r="AC110" i="16"/>
  <c r="AC109" i="16"/>
  <c r="AC108" i="16"/>
  <c r="AC107" i="16"/>
  <c r="AC106" i="16"/>
  <c r="AC105" i="16"/>
  <c r="AC104" i="16"/>
  <c r="AC103" i="16"/>
  <c r="AC102" i="16"/>
  <c r="AC101" i="16"/>
  <c r="AC100" i="16"/>
  <c r="AC99" i="16"/>
  <c r="AC98" i="16"/>
  <c r="AC97" i="16"/>
  <c r="AC96" i="16"/>
  <c r="AC95" i="16"/>
  <c r="AC94" i="16"/>
  <c r="AC93" i="16"/>
  <c r="AC92" i="16"/>
  <c r="AC91" i="16"/>
  <c r="AC90" i="16"/>
  <c r="AC89" i="16"/>
  <c r="AC88" i="16"/>
  <c r="AC87" i="16"/>
  <c r="AC86" i="16"/>
  <c r="AC85" i="16"/>
  <c r="AC84" i="16"/>
  <c r="AC83" i="16"/>
  <c r="AC82" i="16"/>
  <c r="AC81" i="16"/>
  <c r="AC80" i="16"/>
  <c r="AC79" i="16"/>
  <c r="AC78" i="16"/>
  <c r="AC77" i="16"/>
  <c r="AC76" i="16"/>
  <c r="AC75" i="16"/>
  <c r="AC74" i="16"/>
  <c r="AC73" i="16"/>
  <c r="AC72" i="16"/>
  <c r="AC71" i="16"/>
  <c r="AC70" i="16"/>
  <c r="AC69" i="16"/>
  <c r="AC68" i="16"/>
  <c r="AC67" i="16"/>
  <c r="AC66" i="16"/>
  <c r="AC65" i="16"/>
  <c r="AC64" i="16"/>
  <c r="AC63" i="16"/>
  <c r="AC62" i="16"/>
  <c r="AC61" i="16"/>
  <c r="AC60" i="16"/>
  <c r="AC59" i="16"/>
  <c r="AC58" i="16"/>
  <c r="AC57" i="16"/>
  <c r="AC56" i="16"/>
  <c r="AC55" i="16"/>
  <c r="AC54" i="16"/>
  <c r="AC53" i="16"/>
  <c r="AC52" i="16"/>
  <c r="AC51" i="16"/>
  <c r="AC50" i="16"/>
  <c r="AC49" i="16"/>
  <c r="AC48" i="16"/>
  <c r="AC47" i="16"/>
  <c r="AC46" i="16"/>
  <c r="AC45" i="16"/>
  <c r="AC44" i="16"/>
  <c r="AC43" i="16"/>
  <c r="AC42" i="16"/>
  <c r="AC41" i="16"/>
  <c r="AC40" i="16"/>
  <c r="AC39" i="16"/>
  <c r="AC38" i="16"/>
  <c r="AC37" i="16"/>
  <c r="AC36" i="16"/>
  <c r="AC35" i="16"/>
  <c r="AC34" i="16"/>
  <c r="AC33" i="16"/>
  <c r="AC32" i="16"/>
  <c r="AC31" i="16"/>
  <c r="AC30" i="16"/>
  <c r="AC29" i="16"/>
  <c r="AC28" i="16"/>
  <c r="AC27" i="16"/>
  <c r="AC26" i="16"/>
  <c r="AC25" i="16"/>
  <c r="AC24" i="16"/>
  <c r="AC23" i="16"/>
  <c r="AC22" i="16"/>
  <c r="AC21" i="16"/>
  <c r="AC20" i="16"/>
  <c r="AC19" i="16"/>
  <c r="Y233" i="16"/>
  <c r="Y232" i="16"/>
  <c r="Y231" i="16"/>
  <c r="Y230" i="16"/>
  <c r="Y229" i="16"/>
  <c r="Y228" i="16"/>
  <c r="Y227" i="16"/>
  <c r="Y226" i="16"/>
  <c r="Y225" i="16"/>
  <c r="Y224" i="16"/>
  <c r="Y223" i="16"/>
  <c r="Y222" i="16"/>
  <c r="Y221" i="16"/>
  <c r="Y220" i="16"/>
  <c r="Y219" i="16"/>
  <c r="Y218" i="16"/>
  <c r="Y217" i="16"/>
  <c r="Y216" i="16"/>
  <c r="Y215" i="16"/>
  <c r="Y214" i="16"/>
  <c r="Y213" i="16"/>
  <c r="Y212" i="16"/>
  <c r="Y211" i="16"/>
  <c r="Y210" i="16"/>
  <c r="Y209" i="16"/>
  <c r="Y208" i="16"/>
  <c r="Y207" i="16"/>
  <c r="Y206" i="16"/>
  <c r="Y205" i="16"/>
  <c r="Y204" i="16"/>
  <c r="Y203" i="16"/>
  <c r="Y202" i="16"/>
  <c r="Y201" i="16"/>
  <c r="Y200" i="16"/>
  <c r="Y199" i="16"/>
  <c r="Y198" i="16"/>
  <c r="Y197" i="16"/>
  <c r="Y196" i="16"/>
  <c r="Y195" i="16"/>
  <c r="Y194" i="16"/>
  <c r="Y193" i="16"/>
  <c r="Y192" i="16"/>
  <c r="Y191" i="16"/>
  <c r="Y190" i="16"/>
  <c r="Y189" i="16"/>
  <c r="Y188" i="16"/>
  <c r="Y187" i="16"/>
  <c r="Y186" i="16"/>
  <c r="Y185" i="16"/>
  <c r="Y184" i="16"/>
  <c r="Y183" i="16"/>
  <c r="Y182" i="16"/>
  <c r="Y181" i="16"/>
  <c r="Y180" i="16"/>
  <c r="Y179" i="16"/>
  <c r="Y178" i="16"/>
  <c r="Y177" i="16"/>
  <c r="Y176" i="16"/>
  <c r="Y175" i="16"/>
  <c r="Y174" i="16"/>
  <c r="Y173" i="16"/>
  <c r="Y172" i="16"/>
  <c r="Y171" i="16"/>
  <c r="Y170" i="16"/>
  <c r="Y169" i="16"/>
  <c r="Y168" i="16"/>
  <c r="Y167" i="16"/>
  <c r="Y166" i="16"/>
  <c r="Y165" i="16"/>
  <c r="Y164" i="16"/>
  <c r="Y163" i="16"/>
  <c r="Y162" i="16"/>
  <c r="Y161" i="16"/>
  <c r="Y160" i="16"/>
  <c r="Y159" i="16"/>
  <c r="Y158" i="16"/>
  <c r="Y157" i="16"/>
  <c r="Y156" i="16"/>
  <c r="Y155" i="16"/>
  <c r="Y154" i="16"/>
  <c r="Y153" i="16"/>
  <c r="Y152" i="16"/>
  <c r="Y151" i="16"/>
  <c r="Y150" i="16"/>
  <c r="Y149" i="16"/>
  <c r="Y148" i="16"/>
  <c r="Y147" i="16"/>
  <c r="Y146" i="16"/>
  <c r="Y145" i="16"/>
  <c r="Y144" i="16"/>
  <c r="Y143" i="16"/>
  <c r="Y142" i="16"/>
  <c r="Y141" i="16"/>
  <c r="Y140" i="16"/>
  <c r="Y139" i="16"/>
  <c r="Y138" i="16"/>
  <c r="Y137" i="16"/>
  <c r="Y136" i="16"/>
  <c r="Y135" i="16"/>
  <c r="Y134" i="16"/>
  <c r="Y133" i="16"/>
  <c r="Y132" i="16"/>
  <c r="Y131" i="16"/>
  <c r="Y130" i="16"/>
  <c r="Y129" i="16"/>
  <c r="Y128" i="16"/>
  <c r="Y127" i="16"/>
  <c r="Y126" i="16"/>
  <c r="Y125" i="16"/>
  <c r="Y124" i="16"/>
  <c r="Y123" i="16"/>
  <c r="Y122" i="16"/>
  <c r="Y121" i="16"/>
  <c r="Y120" i="16"/>
  <c r="Y119" i="16"/>
  <c r="Y118" i="16"/>
  <c r="Y117" i="16"/>
  <c r="Y116" i="16"/>
  <c r="Y115" i="16"/>
  <c r="Y114" i="16"/>
  <c r="Y113" i="16"/>
  <c r="Y112" i="16"/>
  <c r="Y111" i="16"/>
  <c r="Y110" i="16"/>
  <c r="Y109" i="16"/>
  <c r="Y108" i="16"/>
  <c r="Y107" i="16"/>
  <c r="Y106" i="16"/>
  <c r="Y105" i="16"/>
  <c r="Y104" i="16"/>
  <c r="Y103" i="16"/>
  <c r="Y102" i="16"/>
  <c r="Y101" i="16"/>
  <c r="Y100" i="16"/>
  <c r="Y99" i="16"/>
  <c r="Y98" i="16"/>
  <c r="Y97" i="16"/>
  <c r="Y96" i="16"/>
  <c r="Y95" i="16"/>
  <c r="Y94" i="16"/>
  <c r="Y93" i="16"/>
  <c r="Y92" i="16"/>
  <c r="Y91" i="16"/>
  <c r="Y90" i="16"/>
  <c r="Y89" i="16"/>
  <c r="Y88" i="16"/>
  <c r="Y87" i="16"/>
  <c r="Y86" i="16"/>
  <c r="Y85" i="16"/>
  <c r="Y84" i="16"/>
  <c r="Y83" i="16"/>
  <c r="Y82" i="16"/>
  <c r="Y81" i="16"/>
  <c r="Y80" i="16"/>
  <c r="Y79" i="16"/>
  <c r="Y78" i="16"/>
  <c r="Y77" i="16"/>
  <c r="Y76" i="16"/>
  <c r="Y75" i="16"/>
  <c r="Y74" i="16"/>
  <c r="Y73" i="16"/>
  <c r="Y72" i="16"/>
  <c r="Y71" i="16"/>
  <c r="Y70" i="16"/>
  <c r="Y69" i="16"/>
  <c r="Y68" i="16"/>
  <c r="Y67" i="16"/>
  <c r="Y66" i="16"/>
  <c r="Y65" i="16"/>
  <c r="Y64" i="16"/>
  <c r="Y63" i="16"/>
  <c r="Y62" i="16"/>
  <c r="Y61" i="16"/>
  <c r="Y60" i="16"/>
  <c r="Y59" i="16"/>
  <c r="Y58" i="16"/>
  <c r="Y57" i="16"/>
  <c r="Y56" i="16"/>
  <c r="Y55" i="16"/>
  <c r="Y54" i="16"/>
  <c r="Y53" i="16"/>
  <c r="Y52" i="16"/>
  <c r="Y51" i="16"/>
  <c r="Y50" i="16"/>
  <c r="Y49" i="16"/>
  <c r="Y48" i="16"/>
  <c r="Y47" i="16"/>
  <c r="Y46" i="16"/>
  <c r="Y45" i="16"/>
  <c r="Y44" i="16"/>
  <c r="Y43" i="16"/>
  <c r="Y42" i="16"/>
  <c r="Y41" i="16"/>
  <c r="Y40" i="16"/>
  <c r="Y39" i="16"/>
  <c r="Y38" i="16"/>
  <c r="Y37" i="16"/>
  <c r="Y36" i="16"/>
  <c r="Y35" i="16"/>
  <c r="Y34" i="16"/>
  <c r="Y33" i="16"/>
  <c r="Y32" i="16"/>
  <c r="Y31" i="16"/>
  <c r="Y30" i="16"/>
  <c r="Y29" i="16"/>
  <c r="Y28" i="16"/>
  <c r="Y27" i="16"/>
  <c r="Y26" i="16"/>
  <c r="Y25" i="16"/>
  <c r="Y24" i="16"/>
  <c r="Y23" i="16"/>
  <c r="Y22" i="16"/>
  <c r="Y21" i="16"/>
  <c r="Y20" i="16"/>
  <c r="Y19" i="16"/>
  <c r="B16" i="16"/>
  <c r="C16" i="16" s="1"/>
  <c r="D16" i="16" s="1"/>
  <c r="O14" i="13"/>
  <c r="P14" i="13" s="1"/>
  <c r="Q14" i="13" s="1"/>
  <c r="R14" i="13" s="1"/>
  <c r="S14" i="13" s="1"/>
  <c r="C14" i="13"/>
  <c r="E14" i="13" s="1"/>
  <c r="G14" i="13" s="1"/>
  <c r="F160" i="22"/>
  <c r="V16" i="18" l="1"/>
  <c r="P16" i="18"/>
  <c r="F38" i="22"/>
  <c r="H38" i="22"/>
  <c r="E233" i="22"/>
  <c r="F232" i="22"/>
  <c r="F236" i="22"/>
  <c r="E232" i="22"/>
  <c r="D162" i="22"/>
  <c r="K16" i="18"/>
  <c r="F162" i="22"/>
  <c r="D191" i="22"/>
  <c r="D220" i="22"/>
  <c r="D192" i="22"/>
  <c r="G207" i="22"/>
  <c r="E162" i="22"/>
  <c r="D206" i="22"/>
</calcChain>
</file>

<file path=xl/comments1.xml><?xml version="1.0" encoding="utf-8"?>
<comments xmlns="http://schemas.openxmlformats.org/spreadsheetml/2006/main">
  <authors>
    <author>Segeplan</author>
  </authors>
  <commentList>
    <comment ref="D17" authorId="0" shapeId="0">
      <text>
        <r>
          <rPr>
            <b/>
            <sz val="9"/>
            <color indexed="81"/>
            <rFont val="Tahoma"/>
            <family val="2"/>
          </rPr>
          <t>Segeplan:</t>
        </r>
        <r>
          <rPr>
            <sz val="9"/>
            <color indexed="81"/>
            <rFont val="Tahoma"/>
            <family val="2"/>
          </rPr>
          <t xml:space="preserve">
Se debe especificar si es una meta o un resultado del Plan Nacional de Desarrollo; así como se deberá copiar textualmente el enunciado de la meta o resultado. </t>
        </r>
      </text>
    </comment>
    <comment ref="H17" authorId="0" shapeId="0">
      <text>
        <r>
          <rPr>
            <b/>
            <sz val="9"/>
            <color indexed="81"/>
            <rFont val="Tahoma"/>
            <family val="2"/>
          </rPr>
          <t>Segeplan:</t>
        </r>
        <r>
          <rPr>
            <sz val="9"/>
            <color indexed="81"/>
            <rFont val="Tahoma"/>
            <family val="2"/>
          </rPr>
          <t xml:space="preserve">
Meta asociada al producto</t>
        </r>
      </text>
    </comment>
    <comment ref="R17" authorId="0" shapeId="0">
      <text>
        <r>
          <rPr>
            <b/>
            <sz val="9"/>
            <color indexed="81"/>
            <rFont val="Tahoma"/>
            <family val="2"/>
          </rPr>
          <t>Segeplan:</t>
        </r>
        <r>
          <rPr>
            <sz val="9"/>
            <color indexed="81"/>
            <rFont val="Tahoma"/>
            <family val="2"/>
          </rPr>
          <t xml:space="preserve">
Se deberá sumar la cantidad de proyectos que contengan los productos</t>
        </r>
      </text>
    </comment>
    <comment ref="S17" authorId="0" shapeId="0">
      <text>
        <r>
          <rPr>
            <b/>
            <sz val="9"/>
            <color indexed="81"/>
            <rFont val="Tahoma"/>
            <family val="2"/>
          </rPr>
          <t>Segeplan:</t>
        </r>
        <r>
          <rPr>
            <sz val="9"/>
            <color indexed="81"/>
            <rFont val="Tahoma"/>
            <family val="2"/>
          </rPr>
          <t xml:space="preserve">
Se deberá de sumar la cantidad de proyectos que contengan los productos
</t>
        </r>
      </text>
    </comment>
    <comment ref="U17" authorId="0" shapeId="0">
      <text>
        <r>
          <rPr>
            <b/>
            <sz val="9"/>
            <color indexed="81"/>
            <rFont val="Tahoma"/>
            <family val="2"/>
          </rPr>
          <t>Segeplan:</t>
        </r>
        <r>
          <rPr>
            <sz val="9"/>
            <color indexed="81"/>
            <rFont val="Tahoma"/>
            <family val="2"/>
          </rPr>
          <t xml:space="preserve">
Meta física por cada proyecto
</t>
        </r>
      </text>
    </comment>
    <comment ref="AF17" authorId="0" shapeId="0">
      <text>
        <r>
          <rPr>
            <b/>
            <sz val="9"/>
            <color indexed="81"/>
            <rFont val="Tahoma"/>
            <family val="2"/>
          </rPr>
          <t>Segeplan:</t>
        </r>
        <r>
          <rPr>
            <sz val="9"/>
            <color indexed="81"/>
            <rFont val="Tahoma"/>
            <family val="2"/>
          </rPr>
          <t xml:space="preserve">
Se creará dicho espacio a nivel de productos y a nivel de resultados inmediatos.
Por el momento, se deberá de ingresar información manual mente.</t>
        </r>
      </text>
    </comment>
    <comment ref="H18" authorId="0" shapeId="0">
      <text>
        <r>
          <rPr>
            <b/>
            <sz val="9"/>
            <color indexed="81"/>
            <rFont val="Tahoma"/>
            <family val="2"/>
          </rPr>
          <t>Segeplan:</t>
        </r>
        <r>
          <rPr>
            <sz val="9"/>
            <color indexed="81"/>
            <rFont val="Tahoma"/>
            <family val="2"/>
          </rPr>
          <t xml:space="preserve">
La municipalidad deberá de ingresar dicha información.</t>
        </r>
      </text>
    </comment>
    <comment ref="V18" authorId="0" shapeId="0">
      <text>
        <r>
          <rPr>
            <b/>
            <sz val="9"/>
            <color indexed="81"/>
            <rFont val="Tahoma"/>
            <family val="2"/>
          </rPr>
          <t>Segeplan:</t>
        </r>
        <r>
          <rPr>
            <sz val="9"/>
            <color indexed="81"/>
            <rFont val="Tahoma"/>
            <family val="2"/>
          </rPr>
          <t xml:space="preserve">
Por proyecto</t>
        </r>
      </text>
    </comment>
  </commentList>
</comments>
</file>

<file path=xl/sharedStrings.xml><?xml version="1.0" encoding="utf-8"?>
<sst xmlns="http://schemas.openxmlformats.org/spreadsheetml/2006/main" count="1846" uniqueCount="678">
  <si>
    <t xml:space="preserve">Rector: </t>
  </si>
  <si>
    <t>Nombre de la institución:</t>
  </si>
  <si>
    <t>Fórmula</t>
  </si>
  <si>
    <t>Nombre</t>
  </si>
  <si>
    <t>Avance</t>
  </si>
  <si>
    <t>Meta 2013</t>
  </si>
  <si>
    <t>Instrumentos</t>
  </si>
  <si>
    <t>Administración Central:</t>
  </si>
  <si>
    <t>Descentralizada:</t>
  </si>
  <si>
    <t>Autónoma:</t>
  </si>
  <si>
    <t>Población Beneficiaria</t>
  </si>
  <si>
    <t xml:space="preserve">Cantidad </t>
  </si>
  <si>
    <t>Unidad de Medida</t>
  </si>
  <si>
    <t xml:space="preserve">Subproductos </t>
  </si>
  <si>
    <t xml:space="preserve">Producto 1 </t>
  </si>
  <si>
    <t>Subproducto 2</t>
  </si>
  <si>
    <t>Subproducto 1</t>
  </si>
  <si>
    <t>Subproducto n</t>
  </si>
  <si>
    <t>Avance Físico del Subproducto</t>
  </si>
  <si>
    <t>Avance Financiero del Producto</t>
  </si>
  <si>
    <t>Resultado 1</t>
  </si>
  <si>
    <t>Resultado 2</t>
  </si>
  <si>
    <t>Producto 2</t>
  </si>
  <si>
    <t>Producto 3</t>
  </si>
  <si>
    <t>Registro de Avance de los Resultados Estratégicos de Gobierno</t>
  </si>
  <si>
    <t>Registro de Avance de los Resultados Institucionales</t>
  </si>
  <si>
    <t>INSTRUCCIONES</t>
  </si>
  <si>
    <t>Paso 1: Información general</t>
  </si>
  <si>
    <t>Información General</t>
  </si>
  <si>
    <t>Información específica</t>
  </si>
  <si>
    <t>Resultado (n)</t>
  </si>
  <si>
    <t>Información general</t>
  </si>
  <si>
    <t>Paso 2: Información específica</t>
  </si>
  <si>
    <t>Columnas:</t>
  </si>
  <si>
    <t>Producto institucional</t>
  </si>
  <si>
    <t>Cantidad</t>
  </si>
  <si>
    <t>Información relevante/alertas/problemas</t>
  </si>
  <si>
    <t>Indicador(es) Asociados a Pactos de Gobierno</t>
  </si>
  <si>
    <t>Avance Físico del Producto (Dato Absoluto)</t>
  </si>
  <si>
    <t>Instructivo</t>
  </si>
  <si>
    <t xml:space="preserve">Presupuesto Total </t>
  </si>
  <si>
    <t>Total</t>
  </si>
  <si>
    <t>Funcionamiento</t>
  </si>
  <si>
    <t>Inversión</t>
  </si>
  <si>
    <t>Presupuesto Aprobado</t>
  </si>
  <si>
    <t>Presupuesto Vigente</t>
  </si>
  <si>
    <t>Presupuesto Ejecutado (1er. Cuatrimestre)</t>
  </si>
  <si>
    <t>Presupuesto Ejecutado (2do. Cuatrimestre)</t>
  </si>
  <si>
    <t>Presupuesto Ejecutado (3er. Cuatrimestre)</t>
  </si>
  <si>
    <t xml:space="preserve">Total </t>
  </si>
  <si>
    <t>Información de Presupuesto</t>
  </si>
  <si>
    <t>Fila</t>
  </si>
  <si>
    <r>
      <t xml:space="preserve">En las columnas 1, 2, 3 y 4  </t>
    </r>
    <r>
      <rPr>
        <sz val="10"/>
        <rFont val="Arial"/>
        <family val="2"/>
      </rPr>
      <t>Anotar la información correspondiente a Presupuesto Total de la siguiente forma:</t>
    </r>
  </si>
  <si>
    <t>Registro de Información Presupuestaria destinada a Recursos Hídricos</t>
  </si>
  <si>
    <t>Procesos y Sistema de Agua Potable y Saneamiento</t>
  </si>
  <si>
    <t>Recursos Externos</t>
  </si>
  <si>
    <t xml:space="preserve">Recursos Nacionales                    </t>
  </si>
  <si>
    <t>Componente de Recurso Hídrico</t>
  </si>
  <si>
    <t>No.</t>
  </si>
  <si>
    <t>Descripcion</t>
  </si>
  <si>
    <r>
      <t xml:space="preserve">En las columnas 7, 8, 9: </t>
    </r>
    <r>
      <rPr>
        <sz val="10"/>
        <rFont val="Arial"/>
        <family val="2"/>
      </rPr>
      <t>Anotar la información correspondiente a Presupuesto para Inversión de la siguiente forma:</t>
    </r>
  </si>
  <si>
    <r>
      <t xml:space="preserve">Temas hídricos relacionados con </t>
    </r>
    <r>
      <rPr>
        <b/>
        <sz val="10"/>
        <color indexed="13"/>
        <rFont val="Arial"/>
        <family val="2"/>
      </rPr>
      <t xml:space="preserve">Electricidad </t>
    </r>
  </si>
  <si>
    <r>
      <t xml:space="preserve">Temas hídricos relacionados con </t>
    </r>
    <r>
      <rPr>
        <b/>
        <sz val="10"/>
        <color indexed="13"/>
        <rFont val="Arial"/>
        <family val="2"/>
      </rPr>
      <t>Riego</t>
    </r>
  </si>
  <si>
    <r>
      <t xml:space="preserve">Temas hídricos relacionados con </t>
    </r>
    <r>
      <rPr>
        <b/>
        <sz val="10"/>
        <color indexed="13"/>
        <rFont val="Arial"/>
        <family val="2"/>
      </rPr>
      <t>Calidad del Agua</t>
    </r>
  </si>
  <si>
    <r>
      <t xml:space="preserve">Actividades relacionadas al: </t>
    </r>
    <r>
      <rPr>
        <b/>
        <sz val="10"/>
        <color indexed="13"/>
        <rFont val="Arial"/>
        <family val="2"/>
      </rPr>
      <t>Manejo, Conservación,, Planificación, Administración y evaluación del agua</t>
    </r>
  </si>
  <si>
    <t xml:space="preserve">Información de Presupuesto orientado específicamente a Recursos Hídricos </t>
  </si>
  <si>
    <t xml:space="preserve">Información de Presupuesto general de la institución </t>
  </si>
  <si>
    <t>Anual</t>
  </si>
  <si>
    <t>Periodo de informe</t>
  </si>
  <si>
    <t>1er. Cuatrimestre</t>
  </si>
  <si>
    <t>2do. Cuatrimestre</t>
  </si>
  <si>
    <t>3er. Cuatrimestre / Anual</t>
  </si>
  <si>
    <t>Avance cuatrimestral (Dato absoluto)</t>
  </si>
  <si>
    <t>Meta 2014</t>
  </si>
  <si>
    <t>X</t>
  </si>
  <si>
    <t>Proyecto proviene del PDM</t>
  </si>
  <si>
    <t>Forma T-REG</t>
  </si>
  <si>
    <t>Forma T-RI</t>
  </si>
  <si>
    <t>Municipio</t>
  </si>
  <si>
    <t>Departamento</t>
  </si>
  <si>
    <t>Pacto Hambre Cero</t>
  </si>
  <si>
    <t>Pacto de Seguridad, Justicia y Paz</t>
  </si>
  <si>
    <t>Pacto Fiscal y Competitividad</t>
  </si>
  <si>
    <t>CODEDE</t>
  </si>
  <si>
    <t>Ingresos Propios</t>
  </si>
  <si>
    <t>Registro de Información Presupuestaria Municipal</t>
  </si>
  <si>
    <t>Forma T - P</t>
  </si>
  <si>
    <t>Forma T - RH</t>
  </si>
  <si>
    <t>El presente instrumento contiene dos: La Forma  T-RI (Seguimiento a Resultados Institucionales) la deben llenar TODAS las instituciones y entidades del Sector Público.
Adicional a esto se ha incluido la forma t - P, para registrar la información sobre presupuesto.</t>
  </si>
  <si>
    <t>Para la Forma T-P</t>
  </si>
  <si>
    <r>
      <t xml:space="preserve">En las columnas 12, 13, 14, 15, 16 y 17: </t>
    </r>
    <r>
      <rPr>
        <sz val="10"/>
        <rFont val="Arial"/>
        <family val="2"/>
      </rPr>
      <t>Anotar la información correspondiente a Presupuesto para Inversión de la siguiente forma:</t>
    </r>
  </si>
  <si>
    <r>
      <t xml:space="preserve">En las columnas 1, 2, 3, 4, 5 y 6  </t>
    </r>
    <r>
      <rPr>
        <sz val="10"/>
        <rFont val="Arial"/>
        <family val="2"/>
      </rPr>
      <t>Anotar la información correspondiente a Presupuesto Total de la siguiente forma:</t>
    </r>
  </si>
  <si>
    <r>
      <t xml:space="preserve">En la columna 18: Información Adicional: </t>
    </r>
    <r>
      <rPr>
        <sz val="10"/>
        <rFont val="Arial"/>
        <family val="2"/>
      </rPr>
      <t>Describir información relevante, problemas y/o alertas que incidieron en el avance o rezago de las metas establecidas.</t>
    </r>
  </si>
  <si>
    <t>Para la Forma T-RH</t>
  </si>
  <si>
    <t>Recursos Nacionales / Transferencias del Estado (Situado Constitucional)               (Fuente 10, 20  y 30)</t>
  </si>
  <si>
    <t>Préstamos (Fuentes: 40 y 50)</t>
  </si>
  <si>
    <t>Donaciones  (Fuentes: 60 y 70)</t>
  </si>
  <si>
    <t>Contribución Municipal a los Pactos (número de proyectos)</t>
  </si>
  <si>
    <t xml:space="preserve">Resultado Estratégico (de Gobierno) / </t>
  </si>
  <si>
    <t>No. Proyectos corporación</t>
  </si>
  <si>
    <t>No. Proyectos proviene del PDM</t>
  </si>
  <si>
    <t>Código SNIP</t>
  </si>
  <si>
    <t>Avance Financiero del Proyecto</t>
  </si>
  <si>
    <r>
      <t xml:space="preserve">Recursos Nacionales / Transferencias del Estado (Situado Constitucional)               </t>
    </r>
    <r>
      <rPr>
        <b/>
        <sz val="10"/>
        <rFont val="Arial"/>
        <family val="2"/>
      </rPr>
      <t>(Fuente 21, 22  y 29)</t>
    </r>
  </si>
  <si>
    <r>
      <t xml:space="preserve">Donaciones  </t>
    </r>
    <r>
      <rPr>
        <b/>
        <sz val="10"/>
        <rFont val="Arial"/>
        <family val="2"/>
      </rPr>
      <t>(Fuentes: 60 y 70)</t>
    </r>
  </si>
  <si>
    <r>
      <t xml:space="preserve">Préstamos </t>
    </r>
    <r>
      <rPr>
        <b/>
        <sz val="10"/>
        <rFont val="Arial"/>
        <family val="2"/>
      </rPr>
      <t>(Fuentes: 40 y 50)</t>
    </r>
  </si>
  <si>
    <t>Recursos Nacionales / Transferencias del Estado (Situado Constitucional)               (Fuente 22, 21 y 29)</t>
  </si>
  <si>
    <t>Avance Físico del Proyecto</t>
  </si>
  <si>
    <t>Guatemala</t>
  </si>
  <si>
    <t>El Progreso</t>
  </si>
  <si>
    <t>Sacatepéquez</t>
  </si>
  <si>
    <t>Chimaltenango</t>
  </si>
  <si>
    <t>Escuintla</t>
  </si>
  <si>
    <t>Santa Rosa</t>
  </si>
  <si>
    <t>Sololá</t>
  </si>
  <si>
    <t xml:space="preserve">Totonicapan </t>
  </si>
  <si>
    <t>Quetzaltenango</t>
  </si>
  <si>
    <t>Suchitepequez</t>
  </si>
  <si>
    <t>Retalhuleu</t>
  </si>
  <si>
    <t>San Marcos</t>
  </si>
  <si>
    <t>Huehuetenango</t>
  </si>
  <si>
    <t>Quiché</t>
  </si>
  <si>
    <t>Baja Verapaz</t>
  </si>
  <si>
    <t>Alta Verapaz</t>
  </si>
  <si>
    <t>Peten</t>
  </si>
  <si>
    <t>Izabal</t>
  </si>
  <si>
    <t>Zacapa</t>
  </si>
  <si>
    <t>Chiquimula</t>
  </si>
  <si>
    <t>Jalapa</t>
  </si>
  <si>
    <t>Jutiapa</t>
  </si>
  <si>
    <t>Codigo municipal</t>
  </si>
  <si>
    <t>Santa Catarina Pinula</t>
  </si>
  <si>
    <t>San José Pinula</t>
  </si>
  <si>
    <t>San José del Golfo</t>
  </si>
  <si>
    <t>Palencia</t>
  </si>
  <si>
    <t>Chinautla</t>
  </si>
  <si>
    <t>San Pedro Ayampuc</t>
  </si>
  <si>
    <t>Mixco</t>
  </si>
  <si>
    <t>San Pedro Sacatepéquez</t>
  </si>
  <si>
    <t>San Juan Sacatepéquez</t>
  </si>
  <si>
    <t>San Raymundo</t>
  </si>
  <si>
    <t>Chuarrancho</t>
  </si>
  <si>
    <t>Fraijanes</t>
  </si>
  <si>
    <t>Amatitlán</t>
  </si>
  <si>
    <t>Villa Nueva</t>
  </si>
  <si>
    <t>Villa Canales</t>
  </si>
  <si>
    <t>Petapa</t>
  </si>
  <si>
    <t>Guastatoya</t>
  </si>
  <si>
    <t>Morazán</t>
  </si>
  <si>
    <t>San Agustín Acasaguastlán</t>
  </si>
  <si>
    <t>San Cristobál Acasaguastlán</t>
  </si>
  <si>
    <t>El Jicaro</t>
  </si>
  <si>
    <t>Sansare</t>
  </si>
  <si>
    <t>Sanarate</t>
  </si>
  <si>
    <t>San Antonio La Paz</t>
  </si>
  <si>
    <t>Antigua Guatemala</t>
  </si>
  <si>
    <t>Jocotenango</t>
  </si>
  <si>
    <t>Pastores</t>
  </si>
  <si>
    <t>Sumpango</t>
  </si>
  <si>
    <t>Sto. Domingo Xenacoj</t>
  </si>
  <si>
    <t>Santiago Sacatepéquez</t>
  </si>
  <si>
    <t>San Bartolomé Milpas Altas</t>
  </si>
  <si>
    <t>San Lucas Sacatepéquez</t>
  </si>
  <si>
    <t>Santa Lucia Milpas Altas</t>
  </si>
  <si>
    <t>Magdalena Milpas Altas</t>
  </si>
  <si>
    <t>Santa María de Jesús</t>
  </si>
  <si>
    <t>Ciudad Vieja</t>
  </si>
  <si>
    <t>San Miguel Dueñas</t>
  </si>
  <si>
    <t>Alotenango</t>
  </si>
  <si>
    <t>San Antonio Aguas Calientes</t>
  </si>
  <si>
    <t>Santa Catarina Barahona</t>
  </si>
  <si>
    <t>San José Poaquil</t>
  </si>
  <si>
    <t>San Martín Jilotepeque</t>
  </si>
  <si>
    <t>Comalapa</t>
  </si>
  <si>
    <t>Santa Apolonia</t>
  </si>
  <si>
    <t>Tecpán Guatemala</t>
  </si>
  <si>
    <t>Patzún</t>
  </si>
  <si>
    <t>Pochuta</t>
  </si>
  <si>
    <t>Patzicia</t>
  </si>
  <si>
    <t>Santa Cruz Balanyá</t>
  </si>
  <si>
    <t>Acatenango</t>
  </si>
  <si>
    <t>Yepocapa</t>
  </si>
  <si>
    <t>San Andrés Iztapa</t>
  </si>
  <si>
    <t>Parramos</t>
  </si>
  <si>
    <t>Zaragoza</t>
  </si>
  <si>
    <t>El Tejar</t>
  </si>
  <si>
    <t>La Democracia</t>
  </si>
  <si>
    <t>Siquinalá</t>
  </si>
  <si>
    <t>Masagua</t>
  </si>
  <si>
    <t>Tiquisate</t>
  </si>
  <si>
    <t>La Gomera</t>
  </si>
  <si>
    <t>Guanagazapa</t>
  </si>
  <si>
    <t>San José</t>
  </si>
  <si>
    <t>Iztapa</t>
  </si>
  <si>
    <t>Palín</t>
  </si>
  <si>
    <t>San Vicente Pacaya</t>
  </si>
  <si>
    <t>Nueva Concepción</t>
  </si>
  <si>
    <t>Cuilapa</t>
  </si>
  <si>
    <t>Barberena</t>
  </si>
  <si>
    <t>Santa Rosa de Lima</t>
  </si>
  <si>
    <t>Casillas</t>
  </si>
  <si>
    <t>San Rafael las Flores</t>
  </si>
  <si>
    <t>Oratorio</t>
  </si>
  <si>
    <t>San Juan Tecuaco</t>
  </si>
  <si>
    <t>Chiquimulilla</t>
  </si>
  <si>
    <t>Taxisco</t>
  </si>
  <si>
    <t>Santa María Ixhuatan</t>
  </si>
  <si>
    <t>Guazacapan</t>
  </si>
  <si>
    <t>Santa Cruz el Naranjo</t>
  </si>
  <si>
    <t>Pueblo Nuevo Viñas</t>
  </si>
  <si>
    <t>Nueva Santa Rosa</t>
  </si>
  <si>
    <t>San José Chacayá</t>
  </si>
  <si>
    <t>Santa María Visitación</t>
  </si>
  <si>
    <t>Santa Lucia Utatlán</t>
  </si>
  <si>
    <t>Nahualá</t>
  </si>
  <si>
    <t>Santa Catarina Ixtahuacán</t>
  </si>
  <si>
    <t>Santa Clara La Laguna</t>
  </si>
  <si>
    <t>Concepción</t>
  </si>
  <si>
    <t>San Andrés Semetabaj</t>
  </si>
  <si>
    <t>Panajachel</t>
  </si>
  <si>
    <t>Santa Catarina Palopó</t>
  </si>
  <si>
    <t>San Antonio Palopó</t>
  </si>
  <si>
    <t>San Lucas Toliman</t>
  </si>
  <si>
    <t>Santa Cruz La Laguna</t>
  </si>
  <si>
    <t>San Pablo La Laguna</t>
  </si>
  <si>
    <t>San Marcos La Laguna</t>
  </si>
  <si>
    <t>San Juan La Laguna</t>
  </si>
  <si>
    <t>San Pedro La Laguna</t>
  </si>
  <si>
    <t>Santiago Atitlán</t>
  </si>
  <si>
    <t>San Cristobal Totonicapan</t>
  </si>
  <si>
    <t>San Francisco El Alto</t>
  </si>
  <si>
    <t>San Andres Xecul</t>
  </si>
  <si>
    <t>Momostenango</t>
  </si>
  <si>
    <t>Santa Maria Chiquimula</t>
  </si>
  <si>
    <t xml:space="preserve">Santa Lucia La Reforma </t>
  </si>
  <si>
    <t xml:space="preserve">San Bartolo Aguas Calientes </t>
  </si>
  <si>
    <t xml:space="preserve">Salcajá </t>
  </si>
  <si>
    <t>Olintepeque</t>
  </si>
  <si>
    <t>San Carlos Sija</t>
  </si>
  <si>
    <t>Sibilia</t>
  </si>
  <si>
    <t>Cabricán</t>
  </si>
  <si>
    <t>Cajolá</t>
  </si>
  <si>
    <t>San Miguel Siguilá</t>
  </si>
  <si>
    <t>San Juan Ostuncalco</t>
  </si>
  <si>
    <t>San Mateo</t>
  </si>
  <si>
    <t>Concepción Chiquirichapa</t>
  </si>
  <si>
    <t>San Martín Sacatepéquez</t>
  </si>
  <si>
    <t>Almolonga</t>
  </si>
  <si>
    <t>Cantel</t>
  </si>
  <si>
    <t>Huitán</t>
  </si>
  <si>
    <t>Zunil</t>
  </si>
  <si>
    <t>Colomba Costa Cuca</t>
  </si>
  <si>
    <t>El Palmar</t>
  </si>
  <si>
    <t>Coatepeque</t>
  </si>
  <si>
    <t>Génova</t>
  </si>
  <si>
    <t>Flores Costa Cuca</t>
  </si>
  <si>
    <t>La Esperanza</t>
  </si>
  <si>
    <t>Mazatenango</t>
  </si>
  <si>
    <t>Cuyotenango</t>
  </si>
  <si>
    <t>San Francisco Zapotitlán</t>
  </si>
  <si>
    <t>San Bernardino</t>
  </si>
  <si>
    <t>San José El Ídolo</t>
  </si>
  <si>
    <t>Santo Domingo Suchitepéquez</t>
  </si>
  <si>
    <t xml:space="preserve">San Lorenzo </t>
  </si>
  <si>
    <t>Samayac</t>
  </si>
  <si>
    <t>San Pablo Jocopilas</t>
  </si>
  <si>
    <t>San Antonio Suchitepéquez</t>
  </si>
  <si>
    <t>San Miguel Panán</t>
  </si>
  <si>
    <t>San Gabriel</t>
  </si>
  <si>
    <t>Chicacao</t>
  </si>
  <si>
    <t>Patulul</t>
  </si>
  <si>
    <t>Santa Bárbara</t>
  </si>
  <si>
    <t>San Juan Bautista</t>
  </si>
  <si>
    <t>Santo Tomás La Unión</t>
  </si>
  <si>
    <t>Zunilito</t>
  </si>
  <si>
    <t>Pueblo Nuevo</t>
  </si>
  <si>
    <t>Río Bravo</t>
  </si>
  <si>
    <t>San Sebastián</t>
  </si>
  <si>
    <t>San Martín Zapotitlán</t>
  </si>
  <si>
    <t>San Felipe Realhuleu</t>
  </si>
  <si>
    <t>San Andrés Villa Seca</t>
  </si>
  <si>
    <t>Champerico</t>
  </si>
  <si>
    <t>Nuevo San Carlos</t>
  </si>
  <si>
    <t>El Asintal</t>
  </si>
  <si>
    <t>San Pedro Sacatepequez</t>
  </si>
  <si>
    <t>San Antonio Sacatepequez</t>
  </si>
  <si>
    <t>Comitancillo</t>
  </si>
  <si>
    <t>San Miguel Ixtahuacan</t>
  </si>
  <si>
    <t>Concepcion Tutuapa</t>
  </si>
  <si>
    <t>Tacana</t>
  </si>
  <si>
    <t>Sibinal</t>
  </si>
  <si>
    <t>Tajumulco</t>
  </si>
  <si>
    <t>Tejutla</t>
  </si>
  <si>
    <t>San Rafael Pie De La Cuesta</t>
  </si>
  <si>
    <t>Nuevo Progreso</t>
  </si>
  <si>
    <t>El Tumbador</t>
  </si>
  <si>
    <t>San Jose El Rodeo</t>
  </si>
  <si>
    <t>Malacatán</t>
  </si>
  <si>
    <t>Catarina</t>
  </si>
  <si>
    <t>Ayutla</t>
  </si>
  <si>
    <t>Ocos</t>
  </si>
  <si>
    <t>San Pablo</t>
  </si>
  <si>
    <t>El Quetzal</t>
  </si>
  <si>
    <t>La Reforma</t>
  </si>
  <si>
    <t>Pajapita</t>
  </si>
  <si>
    <t>Ixchiguan</t>
  </si>
  <si>
    <t>San Jose Ojetenam</t>
  </si>
  <si>
    <t>San Cristobal Cucho</t>
  </si>
  <si>
    <t>Sipacapa</t>
  </si>
  <si>
    <t>Esquipulas Palo Gordo</t>
  </si>
  <si>
    <t>Rio Blanco</t>
  </si>
  <si>
    <t>San Lorenzo</t>
  </si>
  <si>
    <t>Chiantla</t>
  </si>
  <si>
    <t>Malacatancito</t>
  </si>
  <si>
    <t>Cuilco</t>
  </si>
  <si>
    <t>Nentón</t>
  </si>
  <si>
    <t>San Pedro Necta</t>
  </si>
  <si>
    <t>Jacaltenango</t>
  </si>
  <si>
    <t>San Pedro Soloma</t>
  </si>
  <si>
    <t>San Idelfonso Ixtahuacán</t>
  </si>
  <si>
    <t>La Libertad</t>
  </si>
  <si>
    <t>San Miguel Acatán</t>
  </si>
  <si>
    <t>San Rafel la Independencia</t>
  </si>
  <si>
    <t>Todos Santos Cuchumatán</t>
  </si>
  <si>
    <t>San Juan Atitán</t>
  </si>
  <si>
    <t>Santa Eulalia</t>
  </si>
  <si>
    <t>San Mateo Ixtatán</t>
  </si>
  <si>
    <t>Colotenango</t>
  </si>
  <si>
    <t>San Sebastián Huehuetenango</t>
  </si>
  <si>
    <t>Tectitán</t>
  </si>
  <si>
    <t>Concepción Huista</t>
  </si>
  <si>
    <t>San Juan Ixcoy</t>
  </si>
  <si>
    <t>San Antonio Huista</t>
  </si>
  <si>
    <t>San Sebastián Coatán</t>
  </si>
  <si>
    <t>Santa Cruz Barillas</t>
  </si>
  <si>
    <t>Aguacatán</t>
  </si>
  <si>
    <t>San Rafael Petzal</t>
  </si>
  <si>
    <t>San Gaspar Ixchil</t>
  </si>
  <si>
    <t>Santiago Chimaltenango</t>
  </si>
  <si>
    <t>Santa Ana Huista</t>
  </si>
  <si>
    <t>Unión Cantinil</t>
  </si>
  <si>
    <t>Santa Cruz del Quiché</t>
  </si>
  <si>
    <t>Chiché</t>
  </si>
  <si>
    <t>Chinique</t>
  </si>
  <si>
    <t>Zacualpa</t>
  </si>
  <si>
    <t>Chajul</t>
  </si>
  <si>
    <t>Chichicastenango</t>
  </si>
  <si>
    <t>Patzité</t>
  </si>
  <si>
    <t>San Antonio Ilotenango</t>
  </si>
  <si>
    <t>San Pedro Jocopilas</t>
  </si>
  <si>
    <t>Cunen</t>
  </si>
  <si>
    <t>Cotzal</t>
  </si>
  <si>
    <t>Joyabaj</t>
  </si>
  <si>
    <t>Nebaj</t>
  </si>
  <si>
    <t>San Andrés Sajcabajá</t>
  </si>
  <si>
    <t>Uspantán</t>
  </si>
  <si>
    <t>Sacapulas</t>
  </si>
  <si>
    <t>San Bartolomé Jocotenango</t>
  </si>
  <si>
    <t>Canillá</t>
  </si>
  <si>
    <t>Chicaman</t>
  </si>
  <si>
    <t>Ixcán</t>
  </si>
  <si>
    <t>Pachalum</t>
  </si>
  <si>
    <t>Salama</t>
  </si>
  <si>
    <t>San Miguel Chicaj</t>
  </si>
  <si>
    <t>Rabinal</t>
  </si>
  <si>
    <t>Cubulco</t>
  </si>
  <si>
    <t>Granados</t>
  </si>
  <si>
    <t>El Chol</t>
  </si>
  <si>
    <t>San Jerònimo</t>
  </si>
  <si>
    <t>Purulha</t>
  </si>
  <si>
    <t>Cobán</t>
  </si>
  <si>
    <t>Santa Cruz Verapaz</t>
  </si>
  <si>
    <t>San Cristóbal Verapaz</t>
  </si>
  <si>
    <t>Tactic</t>
  </si>
  <si>
    <t>Tamahú</t>
  </si>
  <si>
    <t>Tucurú</t>
  </si>
  <si>
    <t>Panzos</t>
  </si>
  <si>
    <t>Senahu</t>
  </si>
  <si>
    <t>San Pedro Carcha</t>
  </si>
  <si>
    <t>San Juan Chamelco</t>
  </si>
  <si>
    <t>Lanquin</t>
  </si>
  <si>
    <t>Cahabon</t>
  </si>
  <si>
    <t>Chisec</t>
  </si>
  <si>
    <t>Chahal</t>
  </si>
  <si>
    <t>Fray Bartolomé de las Casas</t>
  </si>
  <si>
    <t>Santa Catalina La Tinta</t>
  </si>
  <si>
    <t>Raxruha</t>
  </si>
  <si>
    <t>Flores</t>
  </si>
  <si>
    <t>San Benito</t>
  </si>
  <si>
    <t>San Andrés</t>
  </si>
  <si>
    <t>San Francisco</t>
  </si>
  <si>
    <t>Santa Ana</t>
  </si>
  <si>
    <t>Dolores</t>
  </si>
  <si>
    <t>San Luis</t>
  </si>
  <si>
    <t>Sayaxché</t>
  </si>
  <si>
    <t>Melchor de Mencos</t>
  </si>
  <si>
    <t>Poptún</t>
  </si>
  <si>
    <t>Las Cruces</t>
  </si>
  <si>
    <t>Puerto Barrios</t>
  </si>
  <si>
    <t>Livingston</t>
  </si>
  <si>
    <t>El Estor</t>
  </si>
  <si>
    <t>Morales</t>
  </si>
  <si>
    <t>Los Amates</t>
  </si>
  <si>
    <t>Estanzuela</t>
  </si>
  <si>
    <t>Río Hondo</t>
  </si>
  <si>
    <t>Gualán</t>
  </si>
  <si>
    <t>Teculután</t>
  </si>
  <si>
    <t>Usumatlán</t>
  </si>
  <si>
    <t>Cabañas</t>
  </si>
  <si>
    <t>San Diego</t>
  </si>
  <si>
    <t>La Unión</t>
  </si>
  <si>
    <t>Huité</t>
  </si>
  <si>
    <t>San José la Arada</t>
  </si>
  <si>
    <t>San Juan Ermita</t>
  </si>
  <si>
    <t>Jocotán</t>
  </si>
  <si>
    <t>Camotán</t>
  </si>
  <si>
    <t>Olopa</t>
  </si>
  <si>
    <t>Esquipulas</t>
  </si>
  <si>
    <t>Concepción las Minas</t>
  </si>
  <si>
    <t>Quezaltepeque</t>
  </si>
  <si>
    <t>San Jacinto</t>
  </si>
  <si>
    <t>Ipala</t>
  </si>
  <si>
    <t>San Pedro Pinula</t>
  </si>
  <si>
    <t>San Luis Jilotepeque</t>
  </si>
  <si>
    <t>San Manuel Chaparron</t>
  </si>
  <si>
    <t>San Carlos Alzatate</t>
  </si>
  <si>
    <t>Monjas</t>
  </si>
  <si>
    <t>Mataquiescuintla</t>
  </si>
  <si>
    <t>Santa Catarina Mita</t>
  </si>
  <si>
    <t>Agua Blanca</t>
  </si>
  <si>
    <t>Asunción Mita</t>
  </si>
  <si>
    <t>Yupiltepeque</t>
  </si>
  <si>
    <t>Atescatempa</t>
  </si>
  <si>
    <t>Jerez</t>
  </si>
  <si>
    <t>El Adelanto</t>
  </si>
  <si>
    <t>Zapotitlán</t>
  </si>
  <si>
    <t>Comapa</t>
  </si>
  <si>
    <t>Jalpatagua</t>
  </si>
  <si>
    <t>Conguaco</t>
  </si>
  <si>
    <t>Moyuta</t>
  </si>
  <si>
    <t>Pasaco</t>
  </si>
  <si>
    <t>San José Acatempa</t>
  </si>
  <si>
    <t>Quesada</t>
  </si>
  <si>
    <t>Nombre del proyecto</t>
  </si>
  <si>
    <t>A</t>
  </si>
  <si>
    <t>B</t>
  </si>
  <si>
    <t>C</t>
  </si>
  <si>
    <t>Cod. del Municipio</t>
  </si>
  <si>
    <t>Avance porcentual cuatrimestre anterior</t>
  </si>
  <si>
    <t>Avance físico valor absoluto</t>
  </si>
  <si>
    <t>Avance físico Valor porcentual</t>
  </si>
  <si>
    <t>Avance financiero
Valor absoluto</t>
  </si>
  <si>
    <t>Avance financiero
Valor porcentual</t>
  </si>
  <si>
    <t>Reportar avances acumulados de los cuatrimestres ejecutados</t>
  </si>
  <si>
    <t xml:space="preserve">Municipalidad de </t>
  </si>
  <si>
    <t xml:space="preserve">, </t>
  </si>
  <si>
    <t>.</t>
  </si>
  <si>
    <t xml:space="preserve"> - </t>
  </si>
  <si>
    <t>101 - Municipalidad de Guatemala, Guatemala.</t>
  </si>
  <si>
    <t>Información de Seguimiento a Resultados Institucionales</t>
  </si>
  <si>
    <t>Para la Forma T-RI</t>
  </si>
  <si>
    <r>
      <t xml:space="preserve">En la columna 2: </t>
    </r>
    <r>
      <rPr>
        <sz val="10"/>
        <rFont val="Arial"/>
        <family val="2"/>
      </rPr>
      <t xml:space="preserve"> Seleccionar el código del municipio</t>
    </r>
  </si>
  <si>
    <r>
      <t xml:space="preserve">En la columna 3: </t>
    </r>
    <r>
      <rPr>
        <sz val="10"/>
        <rFont val="Arial"/>
        <family val="2"/>
      </rPr>
      <t xml:space="preserve"> Seleccionar el nombre del municipio</t>
    </r>
  </si>
  <si>
    <r>
      <t xml:space="preserve">En la columna B: </t>
    </r>
    <r>
      <rPr>
        <sz val="10"/>
        <rFont val="Arial"/>
        <family val="2"/>
      </rPr>
      <t xml:space="preserve"> Seleccionar el código del municipio</t>
    </r>
  </si>
  <si>
    <r>
      <t xml:space="preserve">En la columna C: </t>
    </r>
    <r>
      <rPr>
        <sz val="10"/>
        <rFont val="Arial"/>
        <family val="2"/>
      </rPr>
      <t xml:space="preserve"> Seleccionar el nombre del municipio</t>
    </r>
  </si>
  <si>
    <r>
      <t xml:space="preserve">En la columna A: </t>
    </r>
    <r>
      <rPr>
        <sz val="10"/>
        <rFont val="Arial"/>
        <family val="2"/>
      </rPr>
      <t xml:space="preserve"> Seleccionar el nombre del departamento</t>
    </r>
  </si>
  <si>
    <r>
      <t xml:space="preserve">En la columna 1: </t>
    </r>
    <r>
      <rPr>
        <sz val="10"/>
        <rFont val="Arial"/>
        <family val="2"/>
      </rPr>
      <t xml:space="preserve"> Seleccionar el nombre del departamento</t>
    </r>
  </si>
  <si>
    <r>
      <t xml:space="preserve">En las columnas 7, 8, 9, 10 y 11: </t>
    </r>
    <r>
      <rPr>
        <sz val="10"/>
        <rFont val="Arial"/>
        <family val="2"/>
      </rPr>
      <t>Anotar la información correspondiente a Presupuesto para Funcionamiento de la siguiente forma:</t>
    </r>
  </si>
  <si>
    <r>
      <t xml:space="preserve">        En la columna 10: Ingresos propios</t>
    </r>
    <r>
      <rPr>
        <sz val="10"/>
        <rFont val="Arial"/>
        <family val="2"/>
      </rPr>
      <t xml:space="preserve"> anotar el monto total asignado a presupuesto para financiamiento, que los recursos provienen de los ingresos que genera la municipalidad.</t>
    </r>
  </si>
  <si>
    <r>
      <t xml:space="preserve">        En la columna 11: Total: </t>
    </r>
    <r>
      <rPr>
        <sz val="10"/>
        <rFont val="Arial"/>
        <family val="2"/>
      </rPr>
      <t>La matriz automáticamente calculará la sumatoria para funcionamiento de las columnas 7, 8, 9 y 10. Verificar sumas iguales de manera horizontal y vertical.</t>
    </r>
  </si>
  <si>
    <r>
      <t xml:space="preserve">En la columna 6: Total: </t>
    </r>
    <r>
      <rPr>
        <sz val="10"/>
        <rFont val="Arial"/>
        <family val="2"/>
      </rPr>
      <t>La matriz automáticamente calculará la sumatoria para el presupuesto total de las columnas 1, 2, 3, 4 y 5. Verificar sumas iguales de manera horizontal y vertical.</t>
    </r>
  </si>
  <si>
    <r>
      <t xml:space="preserve">En la columna 17: Total: </t>
    </r>
    <r>
      <rPr>
        <sz val="10"/>
        <rFont val="Arial"/>
        <family val="2"/>
      </rPr>
      <t>La matriz automáticamente calculará la sumatoria para inversión de las columnas 12, 13, 14, 15 y 16. Verificar sumas iguales de manera horizontal y vertical.</t>
    </r>
  </si>
  <si>
    <r>
      <t xml:space="preserve">En la columna 2: Recursos Externos :  </t>
    </r>
    <r>
      <rPr>
        <sz val="10"/>
        <rFont val="Arial"/>
        <family val="2"/>
      </rPr>
      <t xml:space="preserve">Anotar el monto total de presupuesto con recursos externos, sean éstos por </t>
    </r>
    <r>
      <rPr>
        <b/>
        <sz val="10"/>
        <rFont val="Arial"/>
        <family val="2"/>
      </rPr>
      <t>préstamos o donaciones</t>
    </r>
    <r>
      <rPr>
        <sz val="10"/>
        <rFont val="Arial"/>
        <family val="2"/>
      </rPr>
      <t xml:space="preserve">: aprobado, presupuesto vigente, presupuesto ejecutado en el Cuatrimestre que corresponda. </t>
    </r>
  </si>
  <si>
    <r>
      <t xml:space="preserve">En la columna 1: Recursos Nacionales / Transferencias del Estado (Situado Constitucional):  </t>
    </r>
    <r>
      <rPr>
        <sz val="10"/>
        <rFont val="Arial"/>
        <family val="2"/>
      </rPr>
      <t>Anotar el monto total de presupuesto con recursos nacionales aprobado, presupuesto vigente, presupuesto ejecutado en el Cuatrimestre que corresponde.</t>
    </r>
  </si>
  <si>
    <r>
      <t xml:space="preserve">En la columna 3: Total: </t>
    </r>
    <r>
      <rPr>
        <sz val="10"/>
        <rFont val="Arial"/>
        <family val="2"/>
      </rPr>
      <t>La matriz automáticamente calculará la sumatoria total de recursos, de las columnas 1, 2 y 3. Verificar sumas iguales de manera horizontal y vertical.</t>
    </r>
  </si>
  <si>
    <r>
      <t xml:space="preserve">En las columnas 4, 5, 6: </t>
    </r>
    <r>
      <rPr>
        <sz val="10"/>
        <rFont val="Arial"/>
        <family val="2"/>
      </rPr>
      <t>Anotar la información correspondiente a Presupuesto para Funcionamiento de la siguiente forma:</t>
    </r>
  </si>
  <si>
    <r>
      <t xml:space="preserve">En la columna 4: Recursos Nacionales:  </t>
    </r>
    <r>
      <rPr>
        <sz val="10"/>
        <rFont val="Arial"/>
        <family val="2"/>
      </rPr>
      <t>Anotar el monto total de presupuesto con recursos nacionales aprobado, presupuesto vigente, presupuesto ejecutado en el Cuatrimestre que corresponde.</t>
    </r>
  </si>
  <si>
    <r>
      <t xml:space="preserve">En la columna 5: Recursos Externos :  </t>
    </r>
    <r>
      <rPr>
        <sz val="10"/>
        <rFont val="Arial"/>
        <family val="2"/>
      </rPr>
      <t xml:space="preserve">Anotar el monto total de presupuesto con recursos externos, sean éstos por préstamos o donaciones: aprobado, presupuesto vigente, presupuesto ejecutado en el Cuatrimestre que corresponda. </t>
    </r>
  </si>
  <si>
    <r>
      <t xml:space="preserve">En la columna 6: Total: </t>
    </r>
    <r>
      <rPr>
        <sz val="10"/>
        <rFont val="Arial"/>
        <family val="2"/>
      </rPr>
      <t>La matriz automáticamente calculará la sumatoria total de recursos, de las columnas 4 y 5.  Verificar sumas iguales de manera horizontal y vertical.</t>
    </r>
  </si>
  <si>
    <r>
      <t xml:space="preserve">En la columna 8: Recursos Externos :  </t>
    </r>
    <r>
      <rPr>
        <sz val="10"/>
        <rFont val="Arial"/>
        <family val="2"/>
      </rPr>
      <t xml:space="preserve">Anotar el monto total de presupuesto con recursos externos, sean éstos por préstamos o donaciones: aprobado, presupuesto vigente, presupuesto ejecutado en el Cuatrimestre que corresponda. </t>
    </r>
  </si>
  <si>
    <r>
      <t xml:space="preserve">En la columna 7: Recursos Nacionales:  </t>
    </r>
    <r>
      <rPr>
        <sz val="10"/>
        <rFont val="Arial"/>
        <family val="2"/>
      </rPr>
      <t>Anotar el monto total de presupuesto con recursos nacionales aprobado, presupuesto vigente, presupuesto ejecutado en el Cuatrimestre que corresponde.</t>
    </r>
  </si>
  <si>
    <r>
      <t xml:space="preserve">En la columna 9: Total: </t>
    </r>
    <r>
      <rPr>
        <sz val="10"/>
        <rFont val="Arial"/>
        <family val="2"/>
      </rPr>
      <t>La matriz automáticamente calculará la sumatoria total de recursos, de las columnas 7 y 8.  Verificar sumas iguales de manera horizontal y vertical.</t>
    </r>
  </si>
  <si>
    <r>
      <t xml:space="preserve">En la columna 10: Información Adicional: </t>
    </r>
    <r>
      <rPr>
        <sz val="10"/>
        <rFont val="Arial"/>
        <family val="2"/>
      </rPr>
      <t>Describir información relevante, problemas y/o alertas que incidieron en el avance o rezago de las metas establecidas.</t>
    </r>
  </si>
  <si>
    <t>NOTA:
Este formulario está diseñado para el registro de los recursos programados y ejecutados para atender los procesos y sistemas de agua potable y saneamiento, temas hídricos relacionados con electricidad, riego, calidad del agua y todas las actividades relacioandas al manejo, conservación, planificación, adminsitración y evaluación del agua y sus procesos.</t>
  </si>
  <si>
    <t>NOTA:
Tanto para el presupuesto aprobado, vigente y ejecutado así como su respectivo desgloce de Total, Funcionamiento e Inversión por fuentes, debe hacerse para los componentes siguientes: 1)Procesos y Sistema de Agua Potable y Saneamiento; 2)Temas hídricos relacionados con Electricidad, 3)Riego, 4)Calidad del Agua y; 5) todas las actividades relacioandas al manejo, conservación, planificación, adminsitración y evaluación del agua y sus procesos</t>
  </si>
  <si>
    <t>Avance físico</t>
  </si>
  <si>
    <t>Avance financiero</t>
  </si>
  <si>
    <t>Avance Físico y Financiero de las Municipalidades</t>
  </si>
  <si>
    <t>Porcentaje</t>
  </si>
  <si>
    <t>Contribución municipal a los Pactos</t>
  </si>
  <si>
    <t>Proyectos corporación municipal</t>
  </si>
  <si>
    <t>Proyectos programados por la municipalidad</t>
  </si>
  <si>
    <t>Proyectos provienen del PDM</t>
  </si>
  <si>
    <t>CONSOLIDADO NACIONAL</t>
  </si>
  <si>
    <t>Seguimiento a la ejecución cuatrimestral del presupuesto total de la municipalidad</t>
  </si>
  <si>
    <t xml:space="preserve">Recursos Nacionales / Transferencias del Estado </t>
  </si>
  <si>
    <t>Recursos Nacionales / Transferencias del Estado</t>
  </si>
  <si>
    <t>Seguimiento a la ejecución cuatrimestral del presupuesto de funcionamiento de la municipalidad</t>
  </si>
  <si>
    <t>Seguimiento a la ejecución cuatrimestral del presupuesto de inversión de la municipalidad</t>
  </si>
  <si>
    <r>
      <t xml:space="preserve">Préstamos </t>
    </r>
    <r>
      <rPr>
        <b/>
        <sz val="8"/>
        <color indexed="9"/>
        <rFont val="Arial"/>
        <family val="2"/>
      </rPr>
      <t>(Fuentes: 40 y 50)</t>
    </r>
  </si>
  <si>
    <r>
      <t xml:space="preserve">Donaciones  </t>
    </r>
    <r>
      <rPr>
        <b/>
        <sz val="8"/>
        <color indexed="9"/>
        <rFont val="Arial"/>
        <family val="2"/>
      </rPr>
      <t>(Fuentes: 60 y 70)</t>
    </r>
  </si>
  <si>
    <t xml:space="preserve">Temas hídricos relacionados con Electricidad </t>
  </si>
  <si>
    <t>Temas hídricos relacionados con Riego</t>
  </si>
  <si>
    <t>Temas hídricos relacionados con Calidad del Agua</t>
  </si>
  <si>
    <t>Actividades relacionadas al: Manejo, Conservación,, Planificación, Administración y evaluación del agua</t>
  </si>
  <si>
    <t>Seguimiento a la ejecución cuatrimestral del presupuesto municipal destinado a Recursos Hídricos</t>
  </si>
  <si>
    <t>Seguimiento a la ejecución cuatrimestral del presupuesto municipal de funcionamiento destinado a Recursos Hídricos</t>
  </si>
  <si>
    <t>PRESUPUESTO GENERAL MUNICIPAL (Forma T-P)</t>
  </si>
  <si>
    <t>RESULTADOS INSTITUCIONALES (Forma T-RI)</t>
  </si>
  <si>
    <t>Información Presupuestaria destinada a Recursos Hídricos (Forma T-RH)</t>
  </si>
  <si>
    <t>Presupuesto total</t>
  </si>
  <si>
    <t xml:space="preserve">Seguimiento a la ejecución cuatrimestral del presupuesto municipal de inversión destinado a Recursos Hídricos </t>
  </si>
  <si>
    <r>
      <t xml:space="preserve">En la columna 1: Recursos Nacionales / Transferencias del Estado (Situado Constitucional) (fuente 10, 20 o 30):  </t>
    </r>
    <r>
      <rPr>
        <sz val="10"/>
        <rFont val="Arial"/>
        <family val="2"/>
      </rPr>
      <t xml:space="preserve">Anotar el monto total de presupuesto con recursos nacionales aprobado (fila 1), presupuesto vigente (fila 2), presupuesto ejecutado en el Cuatrimestre que corresponde (fila 3, 4  o 5 y en la fila 6 sumar  el  total).
 </t>
    </r>
  </si>
  <si>
    <r>
      <t xml:space="preserve">En la columna 2: Préstamos (fuente 40 y 50) :  </t>
    </r>
    <r>
      <rPr>
        <sz val="10"/>
        <rFont val="Arial"/>
        <family val="2"/>
      </rPr>
      <t xml:space="preserve">Anotar el monto total de presupuesto con préstamos aprobado (fila 1), presupuesto vigente (fila 2), presupuesto ejecutado en el Cuatrimestre que corresponde (fila 3, 4  o 5 y en la fila 6 sumar  el  total). </t>
    </r>
    <r>
      <rPr>
        <b/>
        <sz val="10"/>
        <rFont val="Arial"/>
        <family val="2"/>
      </rPr>
      <t>(Prestamos INFOM o Banco del Sistema)</t>
    </r>
  </si>
  <si>
    <r>
      <t xml:space="preserve">En la columna 3: Donaciones (fuente 60 y 70) :  </t>
    </r>
    <r>
      <rPr>
        <sz val="10"/>
        <rFont val="Arial"/>
        <family val="2"/>
      </rPr>
      <t>Anotar el monto total de presupuesto con donaciones aprobado (fila 1), presupuesto vigente (fila 2), presupuesto ejecutado en el Cuatrimestre que corresponde (fila 3, 4  o 5 y en la fila 6 sumar  el  total).</t>
    </r>
  </si>
  <si>
    <r>
      <t>En la columna 4: CODEDE</t>
    </r>
    <r>
      <rPr>
        <sz val="10"/>
        <rFont val="Arial"/>
        <family val="2"/>
      </rPr>
      <t xml:space="preserve"> Anotar el monto total de presupuesto con recursos aprobados. (fila 1), presupuesto vigente (fila 2), presupuesto ejecutado en el Cuatrimestre que corresponde (fila 3, 4  o 5 y en la fila 6 sumar  el  total).</t>
    </r>
  </si>
  <si>
    <r>
      <t>En la columna 5: Ingresos Propios</t>
    </r>
    <r>
      <rPr>
        <sz val="10"/>
        <rFont val="Arial"/>
        <family val="2"/>
      </rPr>
      <t xml:space="preserve"> Anotar el monto total de ingresos generados por la Municipalidad. (fila 1), presupuesto vigente (fila 2), presupuesto ejecutado en el Cuatrimestre que corresponde (fila 3, 4  o 5 y en la fila 6 sumar  el  total).</t>
    </r>
  </si>
  <si>
    <r>
      <t xml:space="preserve">         En la columna 7: Recursos Nacionales / Transferencias del Estado (Situado Constitucional) (fuente 10, 20 o 30):  </t>
    </r>
    <r>
      <rPr>
        <sz val="10"/>
        <rFont val="Arial"/>
        <family val="2"/>
      </rPr>
      <t xml:space="preserve">Anotar el monto total de presupuesto para funcionamiento con recursos nacionales aprobado (fila 1), presupuesto vigente (fila 2), presupuesto ejecutado en el Cuatrimestre que corresponde (fila 3, 4  o 5 y en la fila 6 sumar  el  total).
 </t>
    </r>
  </si>
  <si>
    <r>
      <t xml:space="preserve">        En la columna 8: Préstamos (fuente 40 y 50) :  </t>
    </r>
    <r>
      <rPr>
        <sz val="10"/>
        <rFont val="Arial"/>
        <family val="2"/>
      </rPr>
      <t>Anotar el monto total de presupuesto para funcionamiento con préstamos aprobado (fila 1), presupuesto vigente (fila 2), presupuesto ejecutado en el Cuatrimestre que corresponde (fila 3, 4  o 5 y en la fila 6 sumar  el  total).</t>
    </r>
  </si>
  <si>
    <r>
      <t xml:space="preserve">        En la columna 9: Donaciones (fuente 60 y 70) :  </t>
    </r>
    <r>
      <rPr>
        <sz val="10"/>
        <rFont val="Arial"/>
        <family val="2"/>
      </rPr>
      <t>Anotar el monto total de presupuesto para funcionamiento con donaciones aprobado (fila 1), presupuesto vigente (fila 2), presupuesto ejecutado en el Cuatrimestre que corresponde (fila 3, 4  o 5 y en la fila 6 sumar  el  total).</t>
    </r>
  </si>
  <si>
    <r>
      <t xml:space="preserve">En la columna 12: Recursos Nacionales / Transferencias del Estado (Situado Constitucional) (fuente 10, 20 o 30):  </t>
    </r>
    <r>
      <rPr>
        <sz val="10"/>
        <rFont val="Arial"/>
        <family val="2"/>
      </rPr>
      <t>Anotar el monto total de presupuesto para inversión con recursos nacionales aprobado (fila 1), presupuesto vigente (fila 2), presupuesto ejecutado en el Cuatrimestre que corresponde (fila 3, 4  o 5 y en la fila 6 sumar  el  total).</t>
    </r>
  </si>
  <si>
    <r>
      <t xml:space="preserve">En la columna 13: Préstamos (fuente 40 y 50) :  </t>
    </r>
    <r>
      <rPr>
        <sz val="10"/>
        <rFont val="Arial"/>
        <family val="2"/>
      </rPr>
      <t>Anotar el monto total de presupuesto para inversión con préstamos aprobado (fila 1), presupuesto vigente (fila 2), presupuesto ejecutado en el Cuatrimestre que corresponde (fila 3, 4  o 5 y en la fila 6 sumar  el  total).</t>
    </r>
  </si>
  <si>
    <r>
      <t xml:space="preserve">En la columna 14: Donaciones (fuente 60 y 70) :  </t>
    </r>
    <r>
      <rPr>
        <sz val="10"/>
        <rFont val="Arial"/>
        <family val="2"/>
      </rPr>
      <t>Anotar el monto total de presupuesto para inversión con donaciones aprobado (fila 1), presupuesto vigente (fila 2), presupuesto ejecutado en el Cuatrimestre que corresponde (fila 3, 4  o 5 y en la fila 6 sumar  el  total).</t>
    </r>
  </si>
  <si>
    <r>
      <t>En la columna 15: CODEDE:</t>
    </r>
    <r>
      <rPr>
        <sz val="10"/>
        <rFont val="Arial"/>
        <family val="2"/>
      </rPr>
      <t xml:space="preserve"> Anotar el monto total de presupuesto para inversión con fondos CODEDE. (fila 1), presupuesto vigente (fila 2), presupuesto ejecutado en el Cuatrimestre que corresponde (fila 3, 4  o 5 y en la fila 6 sumar  el  total). </t>
    </r>
  </si>
  <si>
    <r>
      <t xml:space="preserve">En la columna 16: Fondos propios: </t>
    </r>
    <r>
      <rPr>
        <sz val="10"/>
        <rFont val="Arial"/>
        <family val="2"/>
      </rPr>
      <t xml:space="preserve">Anotar el monto total de presupuesto para inversión con fondos que provienen de la recaudación de ingresos por parte de la Municipalidad. (fila 1), presupuesto vigente (fila 2), presupuesto ejecutado en el Cuatrimestre que corresponde (fila 3, 4  o 5 y en la fila 6 sumar  el  total). </t>
    </r>
  </si>
  <si>
    <t>Población total beneficiada por el proyecto</t>
  </si>
  <si>
    <t>Producto</t>
  </si>
  <si>
    <r>
      <t xml:space="preserve">En el inicio de la FormA, </t>
    </r>
    <r>
      <rPr>
        <i/>
        <sz val="10"/>
        <color indexed="10"/>
        <rFont val="Arial"/>
        <family val="2"/>
      </rPr>
      <t>T</t>
    </r>
    <r>
      <rPr>
        <i/>
        <sz val="10"/>
        <color indexed="10"/>
        <rFont val="Arial"/>
        <family val="2"/>
      </rPr>
      <t xml:space="preserve">-RI y T-P </t>
    </r>
    <r>
      <rPr>
        <i/>
        <sz val="10"/>
        <rFont val="Arial"/>
        <family val="2"/>
      </rPr>
      <t>registrar el nombre completo de la institución, anotar una "X" según corresponda la clasificación institucional.</t>
    </r>
  </si>
  <si>
    <t>La Máquina</t>
  </si>
  <si>
    <t>La Blanca</t>
  </si>
  <si>
    <t>El Chal</t>
  </si>
  <si>
    <t>San Jorge</t>
  </si>
  <si>
    <t>Vinculación con el Plan Nacional de Desarrollo</t>
  </si>
  <si>
    <t>Guatemala Urbana y Rural</t>
  </si>
  <si>
    <t>Bienestar para la gente</t>
  </si>
  <si>
    <t>Riqueza para todos y todas</t>
  </si>
  <si>
    <t>Recursos Naturales para hoy y el futuro</t>
  </si>
  <si>
    <t>Estado como garante de los DDHH y conductor del desarrollo</t>
  </si>
  <si>
    <t>Vinculación con la Política General de Gobierno</t>
  </si>
  <si>
    <t>Política General de Gobierno</t>
  </si>
  <si>
    <t>Eje de la PGG</t>
  </si>
  <si>
    <t>Cero tolerancia a la corrupción y modernización del Estado</t>
  </si>
  <si>
    <t>Fomento de las Mipymes, turismo y construcción de vivienda</t>
  </si>
  <si>
    <t>Seguridad Integral</t>
  </si>
  <si>
    <t>Ambiente y recursos naturales</t>
  </si>
  <si>
    <t>Pobreza general y pobreza extrema</t>
  </si>
  <si>
    <t>Meta del eje de la PGG con la que se vincula la intervención municipal</t>
  </si>
  <si>
    <t>Aumentar la efectividad de la gobernanza12, llevándola de 25en el año 2014 hasta situarla en 50 en el 2019.</t>
  </si>
  <si>
    <t>Mejorar la posición de país en el índice de percepción de la corrupción,13desde la posición 32 en el 2014 hasta situarla en el puesto 50 en 2019.</t>
  </si>
  <si>
    <t>Reducir en 10 puntos porcentuales la desnutrición crónica al 2019, en niños menores de dos años, a partir del último dato registrado por la ENSMI 2014/2015. En el primer año se reducirá en 1 punto porcentual, a partir del segundo año a razón de tres puntos porcentuales anuales.</t>
  </si>
  <si>
    <t>Para el 2019, se ha disminuido la población subalimentada en un punto porcentual (de 15.6% en 2014/16 a 14.6% en 2019) en función de lo registrado en los informes de la inseguridad alimentaria en el mundo, producidos por la FAO.</t>
  </si>
  <si>
    <t>Para el 2019, se ha disminuido la mortalidad en la niñez en 10 puntos por cada mil nacidos vivos.</t>
  </si>
  <si>
    <t>Reducir la mortalidad materna en cinco puntos anualmente, hasta alcanzar en el 2019 una razón de 93 muertes por cada cien mil nacidos vivos. Tomando como año base el dato reportado por el Ministerio Salud en el 2013, que asciende a 113 por cada cien mil nacidos vivos.</t>
  </si>
  <si>
    <t>Detener la caída de la cobertura en primaria en el año 2016, e incrementarla en razón de 2 puntos porcentuales anuales a partir del año 2017. Esto implica que en la administración 2016-2020, se mejorará la cobertura hasta situarla en el año 2019 en 88%.</t>
  </si>
  <si>
    <t>Incrementar, en razón de 3 puntos porcentuales anuales, la cobertura de educación preprimaria, para alcanzar en el 2019 un total de 60%.</t>
  </si>
  <si>
    <t>Aumentar la tasa de finalización en primaria hasta alcanzar el valor más alto registrado en la última década (78.8%).</t>
  </si>
  <si>
    <t>Reducir a la mitad la brecha entre los grupos de población urbano/rural e indígena/ No indígena en el índice de desarrollo humano, tomando como base la última información disponible (2011). La brecha en el IDH entre área urbana y rural, en el año 2019 deberá ser 0.0975. En tanto que entre la población indígena y no indígena la brecha al año 2019 deberá ser de 0.073.</t>
  </si>
  <si>
    <t>Incrementar la cartera de créditos del sistema bancario para los grupos empresarial menor y microcrédito en razón de 4 puntos porcentuales para el empresarial menor y elevar hasta 3% el destinado a microcrédito, mediante la utilización de mecanismos innovadores de estímulo financiero para estos grupos empresariales.</t>
  </si>
  <si>
    <t>Al 2019 se ha reducido la precariedad laboral, a partir de la disminución gradual de la informalidad (65.8%), el subempleo (11.7%) y desempleo (2.9%) de conformidad con los resultados de la segunda ENEI 2014; y la población ocupada viviendo en pobreza extrema de conformidad con los resultados de la ENCOVI 2014 que la sitúa en 20.1%.</t>
  </si>
  <si>
    <t>Recuperar la posición de país en el Índice de competitividad turística del foro económico mundial observada en el 2009 (70 de 139 economías a nivel mundial).</t>
  </si>
  <si>
    <t>Al año 2019 se ha reducido el déficit habitacional cualitativo en 8% como resultado de la implementación de los instrumentos de ordenamiento territorial y regulaciones que aseguren la calidad de la vivienda y su sostenibilidad.</t>
  </si>
  <si>
    <t>Para el 2019, la tasa de delitos cometidos contra el patrimonio de las personas se ha disminuido de 97 en el 2015 a 90 en el 2019.</t>
  </si>
  <si>
    <t>Para el 2019, la tasa de homicidios se ha disminuido de 29.5 en el 2015 a 23.5 en el 2019.</t>
  </si>
  <si>
    <t>Mantener la proporción del territorio que se encuentra cubierto por bosques, de conformidad del último dato disponible (33.7% en el 2012).</t>
  </si>
  <si>
    <t>Contar con una Ley de aguas con enfoque de gestión integrada de recursos hídricos.</t>
  </si>
  <si>
    <t>Reducir la pérdida de vidas humanas que se generan como consecuencia de la ocurrencia de eventos hidrometeorológicos.</t>
  </si>
  <si>
    <t>Incrementar la participación de la energía renovable en la matriz energética.</t>
  </si>
  <si>
    <t>La pobreza extrema se ha reducido progresivamente hasta alcanzar el 18.1% y la general el 53.71%, en tanto que el coeficiente de Gini de los ingresos se ubica por debajo del 0.50.</t>
  </si>
  <si>
    <t>Metas_PGG</t>
  </si>
  <si>
    <t>Ejes_PGG</t>
  </si>
  <si>
    <t>Cero_tolerancia_a_la_corrupción_y_modernización_del_Estado</t>
  </si>
  <si>
    <t>Seguridad_alimentaria_y_nutricional_salud_integral_y_educacion_de_calidad</t>
  </si>
  <si>
    <t>Fomento_de_las_Mipymes_turismo_y_construccion_de_vivienda</t>
  </si>
  <si>
    <t>Seguridad_Integral</t>
  </si>
  <si>
    <t>Ambiente_y_recursos_naturales</t>
  </si>
  <si>
    <t>Pobreza_general_y_pobreza_extrema</t>
  </si>
  <si>
    <t>POLÍTICA GENERAL DE GOBIERNO</t>
  </si>
  <si>
    <t xml:space="preserve">Seguridad alimentaria y nutricional salud integral, y educación de calidad </t>
  </si>
  <si>
    <t>Santa Lucía Cotzumalguapa</t>
  </si>
  <si>
    <t>Sipacate</t>
  </si>
  <si>
    <t>San Francisco La Unión</t>
  </si>
  <si>
    <t>Palestina de Los Altos</t>
  </si>
  <si>
    <t>Santa Cruz Mulua</t>
  </si>
  <si>
    <t>Petatán</t>
  </si>
  <si>
    <t>Municipios creados recientemente</t>
  </si>
  <si>
    <t>Codigo_municipal</t>
  </si>
  <si>
    <t>Departamento_1</t>
  </si>
  <si>
    <t>Meta física anual 2016</t>
  </si>
  <si>
    <t>Meta financiera anual 2016</t>
  </si>
  <si>
    <t>A continuación se presenta el Instructivo para obtener la información correspondiente al Informe Cuatrimestral de Avances en Metas e Indicadores del año 2016</t>
  </si>
  <si>
    <t xml:space="preserve">Meta / Resultado PND </t>
  </si>
  <si>
    <t>Meta institucional</t>
  </si>
  <si>
    <t>Contribución a la Política Municipal o Nacional</t>
  </si>
  <si>
    <r>
      <rPr>
        <b/>
        <sz val="10"/>
        <rFont val="Arial"/>
        <family val="2"/>
      </rPr>
      <t xml:space="preserve">En la columna 5: Meta institucional: </t>
    </r>
    <r>
      <rPr>
        <sz val="10"/>
        <rFont val="Arial"/>
        <family val="2"/>
      </rPr>
      <t>Anotar el nombre de la meta institucional a la que aporta el proyecto.</t>
    </r>
  </si>
  <si>
    <r>
      <rPr>
        <b/>
        <i/>
        <sz val="10"/>
        <rFont val="Arial"/>
        <family val="2"/>
      </rPr>
      <t>En la columna 4:</t>
    </r>
    <r>
      <rPr>
        <i/>
        <sz val="10"/>
        <rFont val="Arial"/>
        <family val="2"/>
      </rPr>
      <t xml:space="preserve">  Anotar en la Forma T-RI, el nombre de las Metas o los Resultados  del Plan Nacional de Desarroll.  Se debe colocar inicialmente si es una meta o resultado del PND, posteriormente se debe escribir (textualmente) la meta o resultado del PND a la que el proyecto municipal esta aportando.</t>
    </r>
  </si>
  <si>
    <r>
      <rPr>
        <b/>
        <sz val="10"/>
        <rFont val="Arial"/>
        <family val="2"/>
      </rPr>
      <t xml:space="preserve">En la columna 6: Producto: </t>
    </r>
    <r>
      <rPr>
        <sz val="10"/>
        <rFont val="Arial"/>
        <family val="2"/>
      </rPr>
      <t>Anotar el nombre del producto institucional. (Agrupación de proyectos por tipo)</t>
    </r>
  </si>
  <si>
    <r>
      <rPr>
        <b/>
        <sz val="10"/>
        <rFont val="Arial"/>
        <family val="2"/>
      </rPr>
      <t>En la columna 7: Nombre del Proyecto:</t>
    </r>
    <r>
      <rPr>
        <sz val="10"/>
        <rFont val="Arial"/>
        <family val="2"/>
      </rPr>
      <t xml:space="preserve"> Colocar el nombre del proyecto de acuerdo a como se encuentra consignado en la matriz POA de la municipalidad.</t>
    </r>
  </si>
  <si>
    <r>
      <rPr>
        <b/>
        <sz val="10"/>
        <rFont val="Arial"/>
        <family val="2"/>
      </rPr>
      <t xml:space="preserve">En la columna 8: Población Beneficiaria: </t>
    </r>
    <r>
      <rPr>
        <sz val="10"/>
        <rFont val="Arial"/>
        <family val="2"/>
      </rPr>
      <t xml:space="preserve">Anotar  el avance cuatrimestral según el tipo de proyecto (la información debe ser la consignada en el perfil del proyecto). </t>
    </r>
  </si>
  <si>
    <r>
      <rPr>
        <b/>
        <sz val="10"/>
        <rFont val="Arial"/>
        <family val="2"/>
      </rPr>
      <t xml:space="preserve">En la columna 9: Población Beneficiaria Total: </t>
    </r>
    <r>
      <rPr>
        <sz val="10"/>
        <rFont val="Arial"/>
        <family val="2"/>
      </rPr>
      <t xml:space="preserve">Anotar  el total de población beneficiada al finalizar el proyecto </t>
    </r>
  </si>
  <si>
    <r>
      <t xml:space="preserve">En la columna 10: </t>
    </r>
    <r>
      <rPr>
        <sz val="10"/>
        <rFont val="Arial"/>
        <family val="2"/>
      </rPr>
      <t>Colocar un número 1 si el proyecto es vinculante con un eje del Plan Nacional de Desarrollo.</t>
    </r>
  </si>
  <si>
    <r>
      <t xml:space="preserve">En la columna 11: </t>
    </r>
    <r>
      <rPr>
        <sz val="10"/>
        <rFont val="Arial"/>
        <family val="2"/>
      </rPr>
      <t>Seleccionar el eje de la Política General de Gobierno a la que se vincula el proyecto.  Posteriormente seleccionar la meta del eje de la Política General de Gobierno a la que el proyecto esta aportando.</t>
    </r>
  </si>
  <si>
    <r>
      <t xml:space="preserve">En la columna 13: </t>
    </r>
    <r>
      <rPr>
        <sz val="10"/>
        <rFont val="Arial"/>
        <family val="2"/>
      </rPr>
      <t>Colocar un número 1 si el proyecto proviene de la coporación municipal.</t>
    </r>
  </si>
  <si>
    <r>
      <t xml:space="preserve">En la columna 14: </t>
    </r>
    <r>
      <rPr>
        <sz val="10"/>
        <rFont val="Arial"/>
        <family val="2"/>
      </rPr>
      <t>Colocar el código SNIP del proyecto (no se permitirán agrupaciones de códigos SNIP por un solo proyecto).</t>
    </r>
  </si>
  <si>
    <r>
      <t xml:space="preserve">En la columna 15: Meta física anual 2016:  </t>
    </r>
    <r>
      <rPr>
        <sz val="10"/>
        <rFont val="Arial"/>
        <family val="2"/>
      </rPr>
      <t>Anotar la meta programada para el 2016. En la columna correspondiente escribir la cantidad en datos absolutos y en la otra columna la unidad de medida.</t>
    </r>
  </si>
  <si>
    <r>
      <t xml:space="preserve">En la columna 16: Avance cuatrimestre anterior: </t>
    </r>
    <r>
      <rPr>
        <sz val="10"/>
        <rFont val="Arial"/>
        <family val="2"/>
      </rPr>
      <t>Colocar en datos porcentuales el avance físico del proyecto reportado en el informe cuatrimestral anterior (debe corresponder a lo reportado en el informe cuatrimestral anterior).  Aplica para el segundo y tercer cuatrimestre.</t>
    </r>
  </si>
  <si>
    <r>
      <t xml:space="preserve">En la columna 17: Avance Físico absoluto: </t>
    </r>
    <r>
      <rPr>
        <sz val="10"/>
        <rFont val="Arial"/>
        <family val="2"/>
      </rPr>
      <t>Registrar el avance físico acumulado del proyecto en relación a los cuatrimestres ejecutados. Dato absoluto.</t>
    </r>
  </si>
  <si>
    <r>
      <t xml:space="preserve">En la columna 18: </t>
    </r>
    <r>
      <rPr>
        <sz val="10"/>
        <rFont val="Arial"/>
        <family val="2"/>
      </rPr>
      <t>La matriz automáticamente calculará el porcentaje de avance físico acumulado, correspondiente al reporte del informe cuatrimestral.  Formula:  %Avance físico = Avance físico acumulado / Meta física anual.</t>
    </r>
  </si>
  <si>
    <r>
      <t>En la columna 19: Meta financiera anual:</t>
    </r>
    <r>
      <rPr>
        <sz val="10"/>
        <rFont val="Arial"/>
        <family val="2"/>
      </rPr>
      <t xml:space="preserve"> anotar la meta financiera programada para el 2016.  Dato absoluto.</t>
    </r>
  </si>
  <si>
    <r>
      <t xml:space="preserve">En la columna 20: Avance cuatrimestre anterior: </t>
    </r>
    <r>
      <rPr>
        <sz val="10"/>
        <rFont val="Arial"/>
        <family val="2"/>
      </rPr>
      <t>Colocar en datos porcentuales el avance financiero del proyecto reportado en el informe cuatrimestral anterior (debe corresponder a lo reportado en el informe cuatrimestral anterior).  Aplica para el segundo y tercer cuatrimestre.</t>
    </r>
  </si>
  <si>
    <r>
      <t xml:space="preserve">En la columna 21: Avance Financiero absoluto: </t>
    </r>
    <r>
      <rPr>
        <sz val="10"/>
        <rFont val="Arial"/>
        <family val="2"/>
      </rPr>
      <t>Registrar el avance financiero acumulado del proyecto en relación a los cuatrimestres ejecutados.  Dato absoluto.</t>
    </r>
  </si>
  <si>
    <r>
      <t xml:space="preserve">En la columna 22: </t>
    </r>
    <r>
      <rPr>
        <sz val="10"/>
        <rFont val="Arial"/>
        <family val="2"/>
      </rPr>
      <t>La matriz automáticamente calculará el porcentaje de avance financiero acumulado, correspondiente al reporte del informe cuatrimestral.  Formula:  %Avance financiero = Avance financiero acumulado / Meta financiera anual.</t>
    </r>
  </si>
  <si>
    <r>
      <t xml:space="preserve">En la columna 23: </t>
    </r>
    <r>
      <rPr>
        <sz val="10"/>
        <rFont val="Arial"/>
        <family val="2"/>
      </rPr>
      <t>Colocar un número 1 si el proyecto contribuye a una política municipal vigente.</t>
    </r>
  </si>
  <si>
    <r>
      <t xml:space="preserve">En la columna 24: </t>
    </r>
    <r>
      <rPr>
        <sz val="10"/>
        <rFont val="Arial"/>
        <family val="2"/>
      </rPr>
      <t>Colocar a que Política Municipal o Nacional esta contribuyendo la intervención correspondiente.</t>
    </r>
  </si>
  <si>
    <r>
      <t xml:space="preserve">En la columna 25: Información Relevante/alertas/problemas: </t>
    </r>
    <r>
      <rPr>
        <sz val="10"/>
        <rFont val="Arial"/>
        <family val="2"/>
      </rPr>
      <t>Describir información relevante, problemas y/o alertas que incidieron en el avance o rezago de las metas establecidas.  Describir el estado del proyecto.  Análisis de criterios a nivel central.</t>
    </r>
  </si>
  <si>
    <t>Política (Municipal o Nacional) a la que contribuye la intervención</t>
  </si>
  <si>
    <t>http://www.segeplan.gob.gt/2.0/index.php?option=com_k2&amp;view=itemlist&amp;layout=category&amp;task=category&amp;id=368&amp;Itemid=365</t>
  </si>
  <si>
    <r>
      <t xml:space="preserve">En la columna 12: </t>
    </r>
    <r>
      <rPr>
        <sz val="10"/>
        <rFont val="Arial"/>
        <family val="2"/>
      </rPr>
      <t>Colocar un número 1 si el proyecto es vinculante con el nombre de la idea de proyecto.  Link de acceso:</t>
    </r>
  </si>
  <si>
    <t>Mayo - Agosto 2016</t>
  </si>
  <si>
    <t>II Informe Cuatrimestral de Avance de Metas de las Municipalidades</t>
  </si>
  <si>
    <t>CONSTRUCCION SUBESTACION POLICIAL PNC, 3RA AVENIDA ENTRE 2DA Y 3RA CALLE ZONA 4, SALCAJA, QUETZALTENANGO.</t>
  </si>
  <si>
    <t>m²</t>
  </si>
  <si>
    <t>Proyecto de arrastre 2015, se ejecuta con fondos municipales y del consejo departamental de desarrollo urbano y rural</t>
  </si>
  <si>
    <t xml:space="preserve"> Edificio construido</t>
  </si>
  <si>
    <t>MEJORAMIENTO CAMINO RURAL (PAVIMENTO) SECTOR LAS CHILCAS,
CANTÓN CURRUCHIQUE, SALCAJÁ, QUETZALTENANGO.</t>
  </si>
  <si>
    <t>Proyecto de arrastre 2015, se ejecutó con fondos municipales y del consejo departamental de desarrollo urbano y rural</t>
  </si>
  <si>
    <t>MEJORAMIENTO CAMINO RURAL SECTOR DOS, CANTÓN CURRUCHIQUE, SALCAJÁ, QUETZALTENANGO</t>
  </si>
  <si>
    <t>MEJORAMIENTO CAMINO RURAL
SECTOR LLANO GRANDE, CANTON MARROQUIN, MUNICIPIO DE SALCAJA, DEPARTAMENTO DE
QUETZALTENANGO</t>
  </si>
  <si>
    <t>Caminos mejorados</t>
  </si>
  <si>
    <t>La Guatemala rural del año 2032 habrá mejorado su nivel de competitividad</t>
  </si>
  <si>
    <t>Los territorios rurales se encuentran conectados con las áreas de produción, mercado y centros poblados</t>
  </si>
  <si>
    <t>MEJORAMIENTO CALLE TERCERA AVENIDA, SECTOR CANGREJO DE ORO ZONA CUATRO, MUNICIPIO DE SALCAJÁ, DEPARTAMENTO DE QUETZALTENANGO</t>
  </si>
  <si>
    <t>MEJORAMIENTO CALLE QUINTA CALLE ENTRE CERO Y TERCERA AVENIDA ZONA TRES, MUNCIPIO DE SALCAJÁ, DEPARTAMENTO DE QUETZALTENANGO</t>
  </si>
  <si>
    <t>Este proyecto disminuyo en pago ya que tuvo ordenes de cambio, ya que no fue necesario ejecutar todos los renglones de trabajo contratados, esto se debe a que a la construccion de nuevos domicilios lo que ocasión la variacion de alguno renglones</t>
  </si>
  <si>
    <t>Este proyecto se incremento en pago ya que tuvo ordenes de trabajos suplementarios,  de algunos renglones de trabajo contratados, esto se debe a que en la ejecucion se modifico el diseño de la curva final por instrucciones del POT</t>
  </si>
  <si>
    <t>MEJORAMIENTO CALLE SEXTA AVENIDA, SEPTIMA Y OCTAVA CALLE ZONA  CUATRO LOTIFICACION MARIA FERNANDA , MUNICIPIO DE SALCAJA, DEPARTAMENTO DE QUETZALTENANGO</t>
  </si>
  <si>
    <t>MEJORAMIENTO CALLE LAS BUGANVILIAS, OCTAVA CALLE ZONA DOS, MUNICIPIO DE SALCAJA, DEPARTAMENTO DE QUETZALTENANGO</t>
  </si>
  <si>
    <t>En el año 2032 se ha jerarquizado el sistema de lugares poblados urbanos con base en funciones y conexiones</t>
  </si>
  <si>
    <t>El desarrollo urbano nacional y sus dinamicas sociales, económicas y naturales se orientan de acuerdo con las funciones y relaciones entre lugares poblados urbanos y áreas rurales y, con ello, se han reducido las disparidades, sentando las bases para un desarrollo territorial equilibrado</t>
  </si>
  <si>
    <t>Calles mejorados</t>
  </si>
  <si>
    <t>AMPLIACION SISTEMA DE ALCANTARILLADO SANITARIO FINAL DE LA TERCERA CALLE, SECTOR LOS TORRES ZONA UNO, MUNICIPIO DE SALCAJA, DEPARTAMENTO DE QUETZALTENANGO</t>
  </si>
  <si>
    <t>AMPLIACION SISTEMA DE ALCANTARILLADO SANITARIO TERCERA AVENIDA Y FINAL DE LA SEPTIMA CALLE ZONA DOS, MUNICIPIO DE SALCAJA,  DEPARTAMENTO DE QUETZALTENANGO</t>
  </si>
  <si>
    <t>Sistema de alcantarillado ampliado</t>
  </si>
  <si>
    <t>ml</t>
  </si>
  <si>
    <t>El desarrollo urbano nacional y sus dinamicas sociales, económicas y naturales se orientan de acuerdo con las funciones y relaciones entre lugares poblados urbanos y áreas rurales y, con ello, se han reducido las disparidades, sentando las bases para un desarrollo territorial equilibradoos</t>
  </si>
  <si>
    <t>Apoyo a centros educativos</t>
  </si>
  <si>
    <t>SEGUIMIENTO APOYO A CENTROS  EDUCATIVOS (PREPRIMARIA, PRIMARIA Y BASICO) MUNICIPIO DE SALCAJA, DEPARTAMENTO DE QUETZALTENANGO</t>
  </si>
  <si>
    <t xml:space="preserve">Se ha mejorado la capacidad de adaptación y resiliencia de la población y los ecosistemas ante el cambio climático </t>
  </si>
  <si>
    <t>Se han disminuido las vulnerabilidades, lo cual contribuye a la sostenibilidad de los medios de vida de la población</t>
  </si>
  <si>
    <t>Áreas públicas en buenas condiciones</t>
  </si>
  <si>
    <t>SANEAMIENTO Y MANTENIMIENTO DE PARQUES, PLAZUELAS,  CAMPOS DE FUTBOL Y AREAS VERDES, MUNICIPIO DE SALCAJA, DEPARTAMENTO DE QUETZALTENANGO</t>
  </si>
  <si>
    <t>Consolidar el sistema de asistencia social, con un enfoque de derechos y bajo principios de equidad, integralidad y pertinencia de puebos maya, xinka y garífuna, sexual y de género, para reducir a la mitad la pobreza general y extrema</t>
  </si>
  <si>
    <t>Mediante programas de mitigación de la pobreza y la exclusión, la población en condiciones de pobreza y pobreza extrema supera las barreras que limitan el ejercicio de sus derechos</t>
  </si>
  <si>
    <t>Personas atendidas</t>
  </si>
  <si>
    <t>CONSERVACION SERVICIOS MEDICOS (MEDICINA GENERAL, GINECOLOGIA Y FISIOTERAPIA) MUNICIPIO DE SALCAJA, DEPARTAMENTO DE QUETZALTENANGO</t>
  </si>
  <si>
    <t>Personas auxiliadas y capacitadas</t>
  </si>
  <si>
    <t>SEGUIMIENTO  SERVICIO BOMBEROS MUNICIPALES, MUNICIPIO DE SALCAJA, DEPARTAMENTO DE QUETZALTENANGO</t>
  </si>
  <si>
    <t>Incrementar al 90% el acceso a agua potable y saneamiento mejorado</t>
  </si>
  <si>
    <t>La pobalcion se ha visto beneficiada por un aumento en el acceso a agua potable y saeamiento mejorado</t>
  </si>
  <si>
    <t>Bombas en buenas condiciones</t>
  </si>
  <si>
    <t>SANEAMIENTO Y MANTENIMIENTO DE BOMBAS DE AGUA POTABLE, MUNICIPIO DE SALCAJA, DEPARTAMENTO DE QUETZALTENANGO</t>
  </si>
  <si>
    <t>En el año 2032, los gobiernos municipales alcanzan una mayor capacidad de gestión para atender las necesidades y demandas de la ciudadanía</t>
  </si>
  <si>
    <t>La poblacion urbana y rual de los municipios han mejorado sus condiciones de vida</t>
  </si>
  <si>
    <t>Edificios, calles, caminos, servicios basicos en buenas condiciones</t>
  </si>
  <si>
    <t>MANEJO MANTENIMIENTO DE BIENES MUNICIPLAES, MUNICIPIO DE SALCAJA, DEPARTAMENTO QUETZALTENANGO</t>
  </si>
  <si>
    <t>En el 2032, la cultura constituye una fuente de desarrollo indivudial y colectivo, reafirmando los valores y potencialidades de la diversidad para fortalecer el tejido social y el auge de la creatividad y la innovación</t>
  </si>
  <si>
    <t>Se reconoce a la cultura como dimensión estratégica para la consolidación del tejido social mediante procesos de participación ciudadana en los niveles nacional, regional, departamental y municipal</t>
  </si>
  <si>
    <t>Niños, adolecentes y mujeres  capacitados</t>
  </si>
  <si>
    <t>SEGUIMIENTO OFICINA DE LA MUJER, LA NIÑEZ Y LA ADOLECENCIA, MUNICIPIO DE SALCAJA, DEPARTAMENTO DE QUETZALTENANGO</t>
  </si>
  <si>
    <t>El desarrollo urbano nacional y sus dinamicas sociales, económicas y naturales se orientan de acuerdo con las funciones y relaciones entre lugares poblados urbanos y áreas rurales y, con ello, se han reducido las disparidades, sentando las bases para un d</t>
  </si>
  <si>
    <t>Asistencia en servicios de rehabilitacion</t>
  </si>
  <si>
    <t>SEGUIMIENTO PLAN DE ACCION PARA LA RECUPERACION DE ESPACIOS PUBLICOS Y RECREATIVOS , MUNICIPIO DE SALCAJA,  DEPARTAMENTO DE QUETZALTENANGO</t>
  </si>
  <si>
    <t>Persona</t>
  </si>
  <si>
    <t>Metros cuadrados</t>
  </si>
  <si>
    <t>Galón</t>
  </si>
  <si>
    <t>Política municipal: educación integral</t>
  </si>
  <si>
    <t>Intervencion Institucional: Apoyo a la Salud</t>
  </si>
  <si>
    <t xml:space="preserve">Politica  Nacional de Promoción y Desarrollo Integral de las Mujeres </t>
  </si>
  <si>
    <t>Politica Nacional de Prevención de  la Violencia y el Delito, Seguridad Ciudadana y Convivencia Pacífica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</si>
</sst>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quot;* #,##0.00_);_(&quot;Q&quot;* \(#,##0.00\);_(&quot;Q&quot;* &quot;-&quot;??_);_(@_)"/>
    <numFmt numFmtId="165" formatCode="[$Q-100A]#,##0.00"/>
    <numFmt numFmtId="166" formatCode="_([$Q-100A]* #,##0.00_);_([$Q-100A]* \(#,##0.00\);_([$Q-100A]* &quot;-&quot;??_);_(@_)"/>
  </numFmts>
  <fonts count="74" x14ac:knownFonts="1">
    <font>
      <sz val="10"/>
      <name val="Arial"/>
    </font>
    <font>
      <b/>
      <sz val="10"/>
      <color indexed="8"/>
      <name val="Arial"/>
      <family val="2"/>
    </font>
    <font>
      <b/>
      <sz val="10"/>
      <name val="Arial"/>
      <family val="2"/>
    </font>
    <font>
      <sz val="10"/>
      <name val="Arial"/>
      <family val="2"/>
    </font>
    <font>
      <sz val="14"/>
      <color indexed="10"/>
      <name val="Arial"/>
      <family val="2"/>
    </font>
    <font>
      <sz val="20"/>
      <color indexed="10"/>
      <name val="Arial"/>
      <family val="2"/>
    </font>
    <font>
      <b/>
      <sz val="14"/>
      <color indexed="8"/>
      <name val="Arial"/>
      <family val="2"/>
    </font>
    <font>
      <sz val="18"/>
      <color indexed="56"/>
      <name val="Verdana"/>
      <family val="2"/>
    </font>
    <font>
      <sz val="18"/>
      <color indexed="56"/>
      <name val="Rockwell Extra Bold"/>
      <family val="1"/>
    </font>
    <font>
      <b/>
      <sz val="22"/>
      <color indexed="56"/>
      <name val="Rockwell Extra Bold"/>
      <family val="1"/>
    </font>
    <font>
      <b/>
      <sz val="18"/>
      <color indexed="56"/>
      <name val="Rockwell Extra Bold"/>
      <family val="1"/>
    </font>
    <font>
      <sz val="18"/>
      <color indexed="56"/>
      <name val="Rockwell Extra Bold"/>
      <family val="1"/>
    </font>
    <font>
      <sz val="18"/>
      <name val="Arial"/>
      <family val="2"/>
    </font>
    <font>
      <sz val="14"/>
      <name val="Arial"/>
      <family val="2"/>
    </font>
    <font>
      <sz val="8"/>
      <name val="Arial"/>
      <family val="2"/>
    </font>
    <font>
      <sz val="18"/>
      <name val="Arial"/>
      <family val="2"/>
    </font>
    <font>
      <i/>
      <sz val="12"/>
      <name val="Arial"/>
      <family val="2"/>
    </font>
    <font>
      <i/>
      <sz val="10"/>
      <name val="Arial"/>
      <family val="2"/>
    </font>
    <font>
      <b/>
      <i/>
      <sz val="10"/>
      <name val="Arial"/>
      <family val="2"/>
    </font>
    <font>
      <sz val="12"/>
      <color indexed="8"/>
      <name val="Arial"/>
      <family val="2"/>
    </font>
    <font>
      <sz val="12"/>
      <color indexed="8"/>
      <name val="Times New Roman"/>
      <family val="1"/>
    </font>
    <font>
      <u/>
      <sz val="11"/>
      <color indexed="12"/>
      <name val="Arial"/>
      <family val="2"/>
    </font>
    <font>
      <sz val="8"/>
      <color indexed="56"/>
      <name val="Rockwell Extra Bold"/>
      <family val="1"/>
    </font>
    <font>
      <b/>
      <sz val="16"/>
      <color indexed="10"/>
      <name val="Arial"/>
      <family val="2"/>
    </font>
    <font>
      <sz val="14"/>
      <color indexed="10"/>
      <name val="Arial"/>
      <family val="2"/>
    </font>
    <font>
      <b/>
      <sz val="11"/>
      <name val="Arial"/>
      <family val="2"/>
    </font>
    <font>
      <u/>
      <sz val="11"/>
      <color indexed="12"/>
      <name val="Arial"/>
      <family val="2"/>
    </font>
    <font>
      <b/>
      <sz val="10"/>
      <color indexed="13"/>
      <name val="Arial"/>
      <family val="2"/>
    </font>
    <font>
      <i/>
      <sz val="10"/>
      <color indexed="10"/>
      <name val="Arial"/>
      <family val="2"/>
    </font>
    <font>
      <b/>
      <sz val="14"/>
      <name val="Arial"/>
      <family val="2"/>
    </font>
    <font>
      <b/>
      <sz val="9"/>
      <name val="Arial"/>
      <family val="2"/>
    </font>
    <font>
      <b/>
      <sz val="11"/>
      <color indexed="8"/>
      <name val="Arial"/>
      <family val="2"/>
    </font>
    <font>
      <b/>
      <sz val="12"/>
      <color indexed="8"/>
      <name val="Arial"/>
      <family val="2"/>
    </font>
    <font>
      <b/>
      <i/>
      <sz val="12"/>
      <name val="Arial"/>
      <family val="2"/>
    </font>
    <font>
      <b/>
      <sz val="16"/>
      <name val="Arial"/>
      <family val="2"/>
    </font>
    <font>
      <sz val="9"/>
      <color indexed="81"/>
      <name val="Tahoma"/>
      <family val="2"/>
    </font>
    <font>
      <b/>
      <sz val="9"/>
      <color indexed="81"/>
      <name val="Tahoma"/>
      <family val="2"/>
    </font>
    <font>
      <sz val="10"/>
      <name val="Arial"/>
      <family val="2"/>
    </font>
    <font>
      <sz val="11"/>
      <name val="Calibri"/>
      <family val="2"/>
    </font>
    <font>
      <sz val="11"/>
      <color indexed="8"/>
      <name val="Calibri"/>
      <family val="2"/>
    </font>
    <font>
      <b/>
      <sz val="18"/>
      <color indexed="10"/>
      <name val="Arial"/>
      <family val="2"/>
    </font>
    <font>
      <b/>
      <sz val="20"/>
      <color indexed="10"/>
      <name val="Arial"/>
      <family val="2"/>
    </font>
    <font>
      <sz val="11"/>
      <name val="Arial"/>
      <family val="2"/>
    </font>
    <font>
      <b/>
      <sz val="8"/>
      <color indexed="9"/>
      <name val="Arial"/>
      <family val="2"/>
    </font>
    <font>
      <b/>
      <i/>
      <sz val="8"/>
      <name val="Arial"/>
      <family val="2"/>
    </font>
    <font>
      <sz val="20"/>
      <name val="Arial"/>
      <family val="2"/>
    </font>
    <font>
      <sz val="20"/>
      <color rgb="FFFF0000"/>
      <name val="Arial"/>
      <family val="2"/>
    </font>
    <font>
      <sz val="14"/>
      <color rgb="FFFF0000"/>
      <name val="Arial"/>
      <family val="2"/>
    </font>
    <font>
      <b/>
      <sz val="14"/>
      <color rgb="FFC00000"/>
      <name val="Arial"/>
      <family val="2"/>
    </font>
    <font>
      <b/>
      <sz val="12"/>
      <color rgb="FFC00000"/>
      <name val="Arial"/>
      <family val="2"/>
    </font>
    <font>
      <b/>
      <sz val="11"/>
      <color theme="0"/>
      <name val="Arial"/>
      <family val="2"/>
    </font>
    <font>
      <b/>
      <sz val="14"/>
      <color theme="0"/>
      <name val="Arial"/>
      <family val="2"/>
    </font>
    <font>
      <b/>
      <sz val="20"/>
      <color rgb="FFFF0000"/>
      <name val="Arial"/>
      <family val="2"/>
    </font>
    <font>
      <b/>
      <i/>
      <sz val="11"/>
      <color theme="0"/>
      <name val="Arial"/>
      <family val="2"/>
    </font>
    <font>
      <b/>
      <sz val="22"/>
      <color theme="0"/>
      <name val="Arial"/>
      <family val="2"/>
    </font>
    <font>
      <sz val="11"/>
      <name val="Calibri"/>
      <family val="2"/>
      <scheme val="minor"/>
    </font>
    <font>
      <sz val="11"/>
      <color indexed="8"/>
      <name val="Calibri"/>
      <family val="2"/>
      <scheme val="minor"/>
    </font>
    <font>
      <b/>
      <i/>
      <sz val="8"/>
      <color theme="0"/>
      <name val="Arial"/>
      <family val="2"/>
    </font>
    <font>
      <b/>
      <sz val="8"/>
      <color theme="0"/>
      <name val="Arial"/>
      <family val="2"/>
    </font>
    <font>
      <b/>
      <sz val="12"/>
      <color theme="0"/>
      <name val="Arial"/>
      <family val="2"/>
    </font>
    <font>
      <b/>
      <sz val="9"/>
      <color theme="0"/>
      <name val="Arial"/>
      <family val="2"/>
    </font>
    <font>
      <b/>
      <sz val="12"/>
      <color theme="1"/>
      <name val="Calibri"/>
      <family val="2"/>
      <scheme val="minor"/>
    </font>
    <font>
      <b/>
      <sz val="10"/>
      <color rgb="FFC00000"/>
      <name val="Arial"/>
      <family val="2"/>
    </font>
    <font>
      <sz val="10"/>
      <color rgb="FFFF0000"/>
      <name val="Arial"/>
      <family val="2"/>
    </font>
    <font>
      <b/>
      <sz val="10"/>
      <color theme="0"/>
      <name val="Arial"/>
      <family val="2"/>
    </font>
    <font>
      <sz val="10"/>
      <color rgb="FFC00000"/>
      <name val="Arial"/>
      <family val="2"/>
    </font>
    <font>
      <b/>
      <sz val="14"/>
      <color rgb="FFFF0000"/>
      <name val="Arial"/>
      <family val="2"/>
    </font>
    <font>
      <b/>
      <sz val="26"/>
      <color theme="0"/>
      <name val="Arial"/>
      <family val="2"/>
    </font>
    <font>
      <b/>
      <sz val="22"/>
      <color indexed="18"/>
      <name val="Rockwell Extra Bold"/>
      <family val="1"/>
    </font>
    <font>
      <sz val="10"/>
      <color theme="1"/>
      <name val="Arial"/>
      <family val="2"/>
    </font>
    <font>
      <sz val="10"/>
      <color theme="1"/>
      <name val="Calibri"/>
      <family val="2"/>
      <scheme val="minor"/>
    </font>
    <font>
      <b/>
      <sz val="10"/>
      <color theme="1"/>
      <name val="Arial"/>
      <family val="2"/>
    </font>
    <font>
      <sz val="8"/>
      <color theme="1"/>
      <name val="Calibri"/>
      <family val="2"/>
      <scheme val="minor"/>
    </font>
    <font>
      <sz val="8"/>
      <color theme="1"/>
      <name val="Arial"/>
      <family val="2"/>
    </font>
  </fonts>
  <fills count="2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3"/>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249977111117893"/>
        <bgColor indexed="64"/>
      </patternFill>
    </fill>
    <fill>
      <patternFill patternType="solid">
        <fgColor theme="1" tint="0.34998626667073579"/>
        <bgColor indexed="64"/>
      </patternFill>
    </fill>
    <fill>
      <patternFill patternType="solid">
        <fgColor theme="6" tint="-0.249977111117893"/>
        <bgColor indexed="64"/>
      </patternFill>
    </fill>
    <fill>
      <patternFill patternType="solid">
        <fgColor theme="1" tint="0.249977111117893"/>
        <bgColor indexed="64"/>
      </patternFill>
    </fill>
    <fill>
      <patternFill patternType="solid">
        <fgColor rgb="FFFFFF00"/>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rgb="FFFF99FF"/>
        <bgColor indexed="64"/>
      </patternFill>
    </fill>
    <fill>
      <patternFill patternType="solid">
        <fgColor rgb="FFFFFF66"/>
        <bgColor indexed="64"/>
      </patternFill>
    </fill>
    <fill>
      <patternFill patternType="solid">
        <fgColor theme="9" tint="0.39997558519241921"/>
        <bgColor indexed="64"/>
      </patternFill>
    </fill>
    <fill>
      <patternFill patternType="solid">
        <fgColor theme="0" tint="-0.499984740745262"/>
        <bgColor indexed="64"/>
      </patternFill>
    </fill>
    <fill>
      <patternFill patternType="solid">
        <fgColor theme="7" tint="0.59999389629810485"/>
        <bgColor indexed="64"/>
      </patternFill>
    </fill>
    <fill>
      <patternFill patternType="solid">
        <fgColor rgb="FF8CAF47"/>
        <bgColor indexed="64"/>
      </patternFill>
    </fill>
    <fill>
      <patternFill patternType="solid">
        <fgColor rgb="FF0091C4"/>
        <bgColor indexed="64"/>
      </patternFill>
    </fill>
    <fill>
      <patternFill patternType="solid">
        <fgColor rgb="FFFFFFB3"/>
        <bgColor indexed="64"/>
      </patternFill>
    </fill>
    <fill>
      <patternFill patternType="solid">
        <fgColor rgb="FFFDB34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s>
  <cellStyleXfs count="5">
    <xf numFmtId="0" fontId="0" fillId="0" borderId="0"/>
    <xf numFmtId="0" fontId="21" fillId="0" borderId="0" applyNumberFormat="0" applyFill="0" applyBorder="0" applyAlignment="0" applyProtection="0">
      <alignment vertical="top"/>
      <protection locked="0"/>
    </xf>
    <xf numFmtId="0" fontId="3" fillId="0" borderId="0"/>
    <xf numFmtId="0" fontId="39" fillId="0" borderId="0"/>
    <xf numFmtId="9" fontId="37" fillId="0" borderId="0" applyFont="0" applyFill="0" applyBorder="0" applyAlignment="0" applyProtection="0"/>
  </cellStyleXfs>
  <cellXfs count="481">
    <xf numFmtId="0" fontId="0" fillId="0" borderId="0" xfId="0"/>
    <xf numFmtId="0" fontId="0" fillId="0" borderId="1" xfId="0" applyBorder="1"/>
    <xf numFmtId="0" fontId="0" fillId="0" borderId="0" xfId="0" applyProtection="1">
      <protection locked="0"/>
    </xf>
    <xf numFmtId="0" fontId="7" fillId="0" borderId="0" xfId="0" applyFont="1" applyAlignment="1" applyProtection="1">
      <alignment horizontal="left"/>
      <protection locked="0"/>
    </xf>
    <xf numFmtId="0" fontId="8" fillId="0" borderId="0" xfId="0" applyFont="1" applyAlignment="1" applyProtection="1">
      <alignment horizontal="left"/>
      <protection locked="0"/>
    </xf>
    <xf numFmtId="0" fontId="8" fillId="0" borderId="0" xfId="0" applyFont="1" applyAlignment="1" applyProtection="1">
      <alignment horizontal="right"/>
      <protection locked="0"/>
    </xf>
    <xf numFmtId="0" fontId="0" fillId="0" borderId="0" xfId="0" applyBorder="1"/>
    <xf numFmtId="0" fontId="11" fillId="0" borderId="0" xfId="0" applyFont="1" applyAlignment="1" applyProtection="1">
      <alignment horizontal="center"/>
      <protection locked="0"/>
    </xf>
    <xf numFmtId="0" fontId="3" fillId="0" borderId="0" xfId="0" applyFont="1"/>
    <xf numFmtId="0" fontId="4" fillId="2" borderId="2" xfId="0" applyFont="1" applyFill="1" applyBorder="1" applyAlignment="1">
      <alignment horizontal="center" vertical="center"/>
    </xf>
    <xf numFmtId="0" fontId="5" fillId="0" borderId="2" xfId="0" applyFont="1" applyBorder="1" applyAlignment="1">
      <alignment horizontal="center" vertical="center"/>
    </xf>
    <xf numFmtId="0" fontId="4" fillId="2" borderId="3" xfId="0" applyFont="1" applyFill="1" applyBorder="1" applyAlignment="1">
      <alignment horizontal="center" vertical="center"/>
    </xf>
    <xf numFmtId="0" fontId="2" fillId="0" borderId="0" xfId="0" applyFont="1" applyBorder="1" applyAlignment="1">
      <alignment horizontal="left"/>
    </xf>
    <xf numFmtId="0" fontId="5" fillId="0" borderId="1" xfId="0" applyFont="1" applyBorder="1" applyAlignment="1">
      <alignment horizontal="center" vertical="center"/>
    </xf>
    <xf numFmtId="0" fontId="2" fillId="0" borderId="0" xfId="0" applyFont="1" applyBorder="1" applyAlignment="1"/>
    <xf numFmtId="0" fontId="16" fillId="0" borderId="0" xfId="0" applyFont="1" applyAlignment="1">
      <alignment horizontal="center" wrapText="1"/>
    </xf>
    <xf numFmtId="0" fontId="2" fillId="0" borderId="0" xfId="0" applyFont="1" applyBorder="1" applyAlignment="1">
      <alignment horizontal="center"/>
    </xf>
    <xf numFmtId="0" fontId="2" fillId="0" borderId="0" xfId="0" applyFont="1" applyBorder="1" applyAlignment="1">
      <alignment horizontal="left" wrapText="1"/>
    </xf>
    <xf numFmtId="0" fontId="3" fillId="0" borderId="0" xfId="0" applyFont="1" applyBorder="1" applyAlignment="1">
      <alignment horizontal="left" wrapText="1"/>
    </xf>
    <xf numFmtId="0" fontId="17" fillId="0" borderId="0" xfId="0" applyFont="1" applyBorder="1" applyAlignment="1">
      <alignment vertical="top" wrapText="1"/>
    </xf>
    <xf numFmtId="0" fontId="3" fillId="0" borderId="0" xfId="0" applyFont="1" applyBorder="1" applyAlignment="1">
      <alignment horizontal="left" vertical="top" wrapText="1"/>
    </xf>
    <xf numFmtId="0" fontId="2" fillId="0" borderId="0" xfId="0" applyFont="1" applyBorder="1" applyAlignment="1">
      <alignment horizontal="left" vertical="justify"/>
    </xf>
    <xf numFmtId="0" fontId="19" fillId="0" borderId="0" xfId="0" applyFont="1"/>
    <xf numFmtId="0" fontId="19" fillId="0" borderId="0" xfId="0" applyFont="1" applyAlignment="1">
      <alignment wrapText="1"/>
    </xf>
    <xf numFmtId="0" fontId="20" fillId="0" borderId="0" xfId="0" applyFont="1"/>
    <xf numFmtId="0" fontId="19" fillId="0" borderId="1" xfId="0" applyFont="1" applyFill="1" applyBorder="1" applyAlignment="1">
      <alignment horizontal="center" vertical="center" wrapText="1"/>
    </xf>
    <xf numFmtId="0" fontId="22" fillId="0" borderId="0" xfId="0" applyFont="1" applyAlignment="1" applyProtection="1">
      <alignment horizontal="right"/>
      <protection locked="0"/>
    </xf>
    <xf numFmtId="0" fontId="4" fillId="3" borderId="4" xfId="0" applyFont="1" applyFill="1" applyBorder="1" applyAlignment="1">
      <alignment horizontal="center" vertical="center"/>
    </xf>
    <xf numFmtId="0" fontId="4" fillId="3" borderId="2" xfId="0" applyFont="1" applyFill="1" applyBorder="1" applyAlignment="1">
      <alignment horizontal="center" vertical="center"/>
    </xf>
    <xf numFmtId="0" fontId="6" fillId="0" borderId="1" xfId="0" applyFont="1" applyBorder="1" applyAlignment="1">
      <alignment horizontal="left" vertical="center"/>
    </xf>
    <xf numFmtId="0" fontId="1" fillId="2" borderId="0" xfId="0" applyFont="1" applyFill="1" applyBorder="1" applyAlignment="1">
      <alignment horizontal="center" vertical="center" wrapText="1"/>
    </xf>
    <xf numFmtId="0" fontId="5" fillId="2" borderId="0" xfId="0" applyFont="1" applyFill="1" applyBorder="1" applyAlignment="1">
      <alignment horizontal="center" vertical="center"/>
    </xf>
    <xf numFmtId="0" fontId="6" fillId="2" borderId="0" xfId="0" applyFont="1" applyFill="1" applyBorder="1" applyAlignment="1">
      <alignment horizontal="left" vertical="center"/>
    </xf>
    <xf numFmtId="0" fontId="0" fillId="2" borderId="0" xfId="0" applyFill="1" applyBorder="1"/>
    <xf numFmtId="0" fontId="4" fillId="2" borderId="0" xfId="0" applyFont="1" applyFill="1" applyBorder="1" applyAlignment="1">
      <alignment horizontal="center" vertical="center"/>
    </xf>
    <xf numFmtId="0" fontId="4" fillId="3" borderId="3" xfId="0" applyFont="1" applyFill="1" applyBorder="1" applyAlignment="1">
      <alignment horizontal="center" vertical="center"/>
    </xf>
    <xf numFmtId="0" fontId="2" fillId="0" borderId="0" xfId="0" applyFont="1" applyFill="1" applyBorder="1" applyAlignment="1">
      <alignment horizontal="left" wrapText="1"/>
    </xf>
    <xf numFmtId="0" fontId="21" fillId="0" borderId="0" xfId="1" applyAlignment="1" applyProtection="1">
      <alignment horizontal="center" vertical="center"/>
      <protection locked="0"/>
    </xf>
    <xf numFmtId="0" fontId="26" fillId="0" borderId="0" xfId="1" applyFont="1" applyAlignment="1" applyProtection="1">
      <alignment horizontal="center" vertical="center"/>
      <protection locked="0"/>
    </xf>
    <xf numFmtId="0" fontId="2" fillId="0" borderId="5" xfId="0" applyFont="1" applyFill="1" applyBorder="1" applyAlignment="1">
      <alignment horizontal="center" vertical="center" wrapText="1"/>
    </xf>
    <xf numFmtId="0" fontId="13" fillId="0" borderId="0" xfId="0" applyFont="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3" fillId="0" borderId="8" xfId="0" applyFont="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8" xfId="0" applyBorder="1" applyAlignment="1">
      <alignment horizontal="center" vertical="center"/>
    </xf>
    <xf numFmtId="0" fontId="1" fillId="5" borderId="5" xfId="0" applyFont="1" applyFill="1" applyBorder="1" applyAlignment="1">
      <alignment horizontal="center" vertical="center" wrapText="1"/>
    </xf>
    <xf numFmtId="0" fontId="12" fillId="0" borderId="0" xfId="0" applyFont="1" applyAlignment="1">
      <alignment horizontal="center" vertical="center"/>
    </xf>
    <xf numFmtId="0" fontId="2" fillId="0" borderId="1" xfId="0" applyFont="1" applyFill="1" applyBorder="1" applyAlignment="1">
      <alignment horizontal="center" vertical="center" wrapText="1"/>
    </xf>
    <xf numFmtId="0" fontId="2" fillId="0" borderId="0" xfId="0" applyFont="1" applyAlignment="1">
      <alignment horizontal="center" vertical="center" wrapText="1"/>
    </xf>
    <xf numFmtId="0" fontId="2" fillId="6" borderId="1" xfId="0" applyFont="1" applyFill="1" applyBorder="1" applyAlignment="1">
      <alignment horizontal="center" vertical="center" wrapText="1"/>
    </xf>
    <xf numFmtId="0" fontId="2" fillId="0" borderId="0" xfId="0" applyFont="1" applyFill="1" applyBorder="1" applyAlignment="1">
      <alignment vertical="center"/>
    </xf>
    <xf numFmtId="0" fontId="0" fillId="0" borderId="0" xfId="0" applyFill="1" applyBorder="1"/>
    <xf numFmtId="0" fontId="13" fillId="0" borderId="0" xfId="0" applyFont="1" applyFill="1" applyBorder="1" applyAlignment="1">
      <alignment horizontal="center" vertical="center"/>
    </xf>
    <xf numFmtId="0" fontId="13" fillId="0" borderId="1" xfId="0" applyFont="1" applyBorder="1" applyAlignment="1">
      <alignment horizontal="center" vertical="center"/>
    </xf>
    <xf numFmtId="0" fontId="2" fillId="6" borderId="1" xfId="0" applyFont="1" applyFill="1" applyBorder="1"/>
    <xf numFmtId="0" fontId="2" fillId="6" borderId="3" xfId="0" applyFont="1" applyFill="1" applyBorder="1" applyAlignment="1">
      <alignment horizontal="center"/>
    </xf>
    <xf numFmtId="0" fontId="2" fillId="6" borderId="1" xfId="0" applyFont="1" applyFill="1" applyBorder="1" applyAlignment="1">
      <alignment horizontal="center" vertical="center"/>
    </xf>
    <xf numFmtId="0" fontId="2" fillId="6" borderId="3" xfId="0" applyFont="1" applyFill="1" applyBorder="1" applyAlignment="1">
      <alignment horizontal="center" vertical="center"/>
    </xf>
    <xf numFmtId="0" fontId="6" fillId="5" borderId="2" xfId="0" applyFont="1" applyFill="1" applyBorder="1" applyAlignment="1">
      <alignment horizontal="left" vertical="center"/>
    </xf>
    <xf numFmtId="0" fontId="2" fillId="5" borderId="5" xfId="0" applyFont="1" applyFill="1" applyBorder="1" applyAlignment="1">
      <alignment horizontal="center" vertical="center"/>
    </xf>
    <xf numFmtId="0" fontId="2" fillId="5" borderId="5" xfId="0" applyFont="1" applyFill="1" applyBorder="1" applyAlignment="1">
      <alignment horizontal="center" wrapText="1"/>
    </xf>
    <xf numFmtId="0" fontId="1" fillId="6" borderId="1" xfId="0" applyFont="1" applyFill="1" applyBorder="1" applyAlignment="1">
      <alignment horizontal="center" vertical="center" wrapText="1"/>
    </xf>
    <xf numFmtId="0" fontId="2" fillId="6" borderId="4" xfId="0" applyFont="1" applyFill="1" applyBorder="1" applyAlignment="1">
      <alignment horizontal="center" vertical="center"/>
    </xf>
    <xf numFmtId="0" fontId="23" fillId="6" borderId="1" xfId="0" applyFont="1" applyFill="1" applyBorder="1" applyAlignment="1">
      <alignment horizontal="center" vertical="center" wrapText="1"/>
    </xf>
    <xf numFmtId="0" fontId="1" fillId="6" borderId="7" xfId="0" applyFont="1" applyFill="1" applyBorder="1" applyAlignment="1">
      <alignment horizontal="center" vertical="center" wrapText="1"/>
    </xf>
    <xf numFmtId="0" fontId="29" fillId="0" borderId="0" xfId="0" applyFont="1" applyFill="1" applyBorder="1" applyAlignment="1">
      <alignment vertical="center"/>
    </xf>
    <xf numFmtId="0" fontId="13" fillId="0" borderId="0" xfId="0" applyFont="1" applyBorder="1" applyAlignment="1">
      <alignment horizontal="center" vertical="center"/>
    </xf>
    <xf numFmtId="0" fontId="4" fillId="0" borderId="0" xfId="0" applyFont="1" applyFill="1" applyBorder="1" applyAlignment="1">
      <alignment horizontal="center" vertical="center"/>
    </xf>
    <xf numFmtId="0" fontId="6" fillId="0" borderId="0" xfId="0" applyFont="1" applyFill="1" applyBorder="1" applyAlignment="1">
      <alignment vertical="center"/>
    </xf>
    <xf numFmtId="0" fontId="2" fillId="0" borderId="0" xfId="0" applyFont="1" applyFill="1" applyBorder="1" applyAlignment="1">
      <alignment horizontal="left" vertical="justify"/>
    </xf>
    <xf numFmtId="0" fontId="2" fillId="0" borderId="0" xfId="0" applyFont="1" applyBorder="1" applyAlignment="1">
      <alignment horizontal="left" vertical="top" wrapText="1"/>
    </xf>
    <xf numFmtId="0" fontId="33" fillId="0" borderId="0" xfId="0" applyFont="1" applyAlignment="1">
      <alignment horizontal="center" wrapText="1"/>
    </xf>
    <xf numFmtId="0" fontId="34" fillId="6" borderId="1" xfId="0" applyFont="1" applyFill="1" applyBorder="1" applyAlignment="1">
      <alignment horizontal="center" vertical="center" wrapText="1"/>
    </xf>
    <xf numFmtId="0" fontId="1" fillId="6" borderId="7"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1" fillId="0" borderId="0" xfId="1" applyFont="1" applyAlignment="1" applyProtection="1">
      <alignment horizontal="left" vertical="center"/>
      <protection locked="0"/>
    </xf>
    <xf numFmtId="0" fontId="3" fillId="0" borderId="0" xfId="0" applyFont="1" applyFill="1" applyBorder="1"/>
    <xf numFmtId="0" fontId="3" fillId="0" borderId="0" xfId="0" applyFont="1" applyFill="1"/>
    <xf numFmtId="0" fontId="46" fillId="7" borderId="1" xfId="0" applyFont="1" applyFill="1" applyBorder="1" applyAlignment="1">
      <alignment horizontal="center" vertical="center"/>
    </xf>
    <xf numFmtId="0" fontId="0" fillId="0" borderId="1" xfId="0" applyBorder="1" applyAlignment="1">
      <alignment horizontal="center" vertical="center" wrapText="1"/>
    </xf>
    <xf numFmtId="0" fontId="3" fillId="0" borderId="1" xfId="0" applyFont="1" applyBorder="1" applyAlignment="1" applyProtection="1">
      <alignment horizontal="center" vertical="center"/>
      <protection locked="0"/>
    </xf>
    <xf numFmtId="0" fontId="3" fillId="0" borderId="1" xfId="0" applyNumberFormat="1" applyFont="1" applyFill="1" applyBorder="1" applyAlignment="1" applyProtection="1">
      <alignment horizontal="center" vertical="center" wrapText="1"/>
      <protection locked="0"/>
    </xf>
    <xf numFmtId="1" fontId="3" fillId="0" borderId="1" xfId="0" applyNumberFormat="1" applyFont="1" applyFill="1" applyBorder="1" applyAlignment="1" applyProtection="1">
      <alignment horizontal="center" vertical="center" wrapText="1"/>
      <protection locked="0"/>
    </xf>
    <xf numFmtId="1" fontId="3" fillId="0" borderId="1" xfId="0" applyNumberFormat="1" applyFont="1" applyBorder="1" applyAlignment="1" applyProtection="1">
      <alignment horizontal="center" vertical="center"/>
      <protection locked="0"/>
    </xf>
    <xf numFmtId="4" fontId="3" fillId="0" borderId="1"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164" fontId="3" fillId="0" borderId="1" xfId="0" applyNumberFormat="1" applyFont="1" applyBorder="1" applyProtection="1">
      <protection locked="0"/>
    </xf>
    <xf numFmtId="0" fontId="40" fillId="0" borderId="1" xfId="0" applyFont="1" applyBorder="1" applyAlignment="1" applyProtection="1">
      <alignment horizontal="center" vertical="center"/>
      <protection locked="0"/>
    </xf>
    <xf numFmtId="0" fontId="0" fillId="0" borderId="1" xfId="0" applyBorder="1" applyProtection="1">
      <protection locked="0"/>
    </xf>
    <xf numFmtId="165" fontId="0" fillId="0" borderId="1" xfId="0" applyNumberFormat="1" applyBorder="1" applyProtection="1">
      <protection locked="0"/>
    </xf>
    <xf numFmtId="165" fontId="0" fillId="8" borderId="1" xfId="0" applyNumberFormat="1" applyFill="1" applyBorder="1" applyProtection="1">
      <protection locked="0"/>
    </xf>
    <xf numFmtId="164" fontId="0" fillId="0" borderId="1" xfId="0" applyNumberFormat="1" applyBorder="1" applyProtection="1">
      <protection locked="0"/>
    </xf>
    <xf numFmtId="164" fontId="0" fillId="8" borderId="1" xfId="0" applyNumberFormat="1" applyFill="1" applyBorder="1" applyProtection="1">
      <protection locked="0"/>
    </xf>
    <xf numFmtId="164" fontId="13" fillId="0" borderId="1" xfId="0" applyNumberFormat="1" applyFont="1" applyBorder="1" applyAlignment="1" applyProtection="1">
      <alignment vertical="center"/>
    </xf>
    <xf numFmtId="164" fontId="13" fillId="4" borderId="1" xfId="0" applyNumberFormat="1" applyFont="1" applyFill="1" applyBorder="1" applyAlignment="1" applyProtection="1">
      <alignment vertical="center"/>
    </xf>
    <xf numFmtId="0" fontId="5" fillId="7" borderId="1" xfId="0" applyFont="1" applyFill="1" applyBorder="1" applyAlignment="1">
      <alignment horizontal="left" vertical="center"/>
    </xf>
    <xf numFmtId="0" fontId="13" fillId="0" borderId="0" xfId="0" applyFont="1" applyAlignment="1">
      <alignment vertical="center"/>
    </xf>
    <xf numFmtId="0" fontId="12" fillId="0" borderId="0" xfId="0" applyFont="1" applyAlignment="1">
      <alignment vertical="center"/>
    </xf>
    <xf numFmtId="164" fontId="13" fillId="0" borderId="1" xfId="0" applyNumberFormat="1" applyFont="1" applyBorder="1" applyProtection="1"/>
    <xf numFmtId="164" fontId="13" fillId="8" borderId="1" xfId="0" applyNumberFormat="1" applyFont="1" applyFill="1" applyBorder="1" applyProtection="1"/>
    <xf numFmtId="164" fontId="13" fillId="4" borderId="1" xfId="0" applyNumberFormat="1" applyFont="1" applyFill="1" applyBorder="1" applyProtection="1"/>
    <xf numFmtId="165" fontId="0" fillId="4" borderId="1" xfId="0" applyNumberFormat="1" applyFill="1" applyBorder="1" applyProtection="1"/>
    <xf numFmtId="0" fontId="41" fillId="0" borderId="4" xfId="0" applyFont="1" applyBorder="1" applyAlignment="1" applyProtection="1">
      <alignment horizontal="center" vertical="center"/>
      <protection locked="0"/>
    </xf>
    <xf numFmtId="0" fontId="47" fillId="7" borderId="4" xfId="0" applyFont="1" applyFill="1" applyBorder="1" applyAlignment="1">
      <alignment horizontal="center" vertical="center"/>
    </xf>
    <xf numFmtId="0" fontId="47" fillId="7" borderId="2" xfId="0" applyFont="1" applyFill="1" applyBorder="1" applyAlignment="1">
      <alignment horizontal="center" vertical="center"/>
    </xf>
    <xf numFmtId="0" fontId="47" fillId="7" borderId="3" xfId="0" applyFont="1" applyFill="1" applyBorder="1" applyAlignment="1">
      <alignment horizontal="center" vertical="center"/>
    </xf>
    <xf numFmtId="0" fontId="4" fillId="7" borderId="4" xfId="0" applyFont="1" applyFill="1" applyBorder="1" applyAlignment="1">
      <alignment horizontal="center" vertical="center"/>
    </xf>
    <xf numFmtId="0" fontId="4" fillId="7" borderId="2" xfId="0" applyFont="1" applyFill="1" applyBorder="1" applyAlignment="1">
      <alignment horizontal="center" vertical="center"/>
    </xf>
    <xf numFmtId="0" fontId="4" fillId="7" borderId="3" xfId="0" applyFont="1" applyFill="1" applyBorder="1" applyAlignment="1">
      <alignment horizontal="center" vertical="center"/>
    </xf>
    <xf numFmtId="0" fontId="46" fillId="7" borderId="4" xfId="0" applyFont="1" applyFill="1" applyBorder="1" applyAlignment="1">
      <alignment horizontal="center" vertical="center"/>
    </xf>
    <xf numFmtId="0" fontId="41" fillId="0" borderId="1" xfId="0" applyFont="1" applyBorder="1" applyAlignment="1" applyProtection="1">
      <alignment horizontal="center" vertical="center"/>
      <protection locked="0"/>
    </xf>
    <xf numFmtId="0" fontId="1" fillId="6" borderId="5" xfId="0" applyFont="1" applyFill="1" applyBorder="1" applyAlignment="1">
      <alignment horizontal="center" vertical="center" wrapText="1"/>
    </xf>
    <xf numFmtId="0" fontId="2" fillId="6" borderId="1" xfId="0" applyFont="1" applyFill="1" applyBorder="1" applyAlignment="1">
      <alignment horizontal="center" vertical="center"/>
    </xf>
    <xf numFmtId="0" fontId="0" fillId="6" borderId="4" xfId="0" applyFill="1" applyBorder="1"/>
    <xf numFmtId="0" fontId="0" fillId="6" borderId="2" xfId="0" applyFill="1" applyBorder="1"/>
    <xf numFmtId="0" fontId="0" fillId="6" borderId="3" xfId="0" applyFill="1" applyBorder="1"/>
    <xf numFmtId="0" fontId="15" fillId="0" borderId="0" xfId="0" applyFont="1" applyAlignment="1">
      <alignment vertical="center" wrapText="1"/>
    </xf>
    <xf numFmtId="165" fontId="0" fillId="9" borderId="1" xfId="0" applyNumberFormat="1" applyFill="1" applyBorder="1" applyProtection="1">
      <protection locked="0"/>
    </xf>
    <xf numFmtId="164" fontId="13" fillId="10" borderId="1" xfId="0" applyNumberFormat="1" applyFont="1" applyFill="1" applyBorder="1" applyAlignment="1" applyProtection="1">
      <alignment vertical="center"/>
    </xf>
    <xf numFmtId="165" fontId="0" fillId="10" borderId="1" xfId="0" applyNumberFormat="1" applyFill="1" applyBorder="1" applyProtection="1">
      <protection locked="0"/>
    </xf>
    <xf numFmtId="0" fontId="2" fillId="7" borderId="1" xfId="0" applyFont="1" applyFill="1" applyBorder="1" applyAlignment="1">
      <alignment horizontal="center" vertical="center" wrapText="1"/>
    </xf>
    <xf numFmtId="0" fontId="48" fillId="7" borderId="1" xfId="0" applyFont="1" applyFill="1" applyBorder="1" applyAlignment="1">
      <alignment horizontal="left" vertical="center"/>
    </xf>
    <xf numFmtId="0" fontId="49" fillId="7" borderId="4" xfId="0" applyFont="1" applyFill="1" applyBorder="1" applyAlignment="1">
      <alignment vertical="center"/>
    </xf>
    <xf numFmtId="0" fontId="32" fillId="0" borderId="4" xfId="0" applyFont="1" applyBorder="1" applyAlignment="1">
      <alignment vertical="center"/>
    </xf>
    <xf numFmtId="0" fontId="50" fillId="11" borderId="1" xfId="0" applyFont="1" applyFill="1" applyBorder="1" applyAlignment="1">
      <alignment horizontal="center" vertical="center"/>
    </xf>
    <xf numFmtId="0" fontId="50" fillId="12" borderId="1" xfId="0" applyFont="1" applyFill="1" applyBorder="1" applyAlignment="1">
      <alignment horizontal="center" vertical="center"/>
    </xf>
    <xf numFmtId="164" fontId="0" fillId="10" borderId="1" xfId="0" applyNumberFormat="1" applyFill="1" applyBorder="1" applyProtection="1">
      <protection locked="0"/>
    </xf>
    <xf numFmtId="0" fontId="0" fillId="10" borderId="1" xfId="0" applyFill="1" applyBorder="1" applyProtection="1">
      <protection locked="0"/>
    </xf>
    <xf numFmtId="0" fontId="0" fillId="0" borderId="1" xfId="0" applyBorder="1" applyProtection="1"/>
    <xf numFmtId="164" fontId="13" fillId="10" borderId="1" xfId="0" applyNumberFormat="1" applyFont="1" applyFill="1" applyBorder="1" applyProtection="1"/>
    <xf numFmtId="164" fontId="0" fillId="9" borderId="1" xfId="0" applyNumberFormat="1" applyFill="1" applyBorder="1" applyProtection="1">
      <protection locked="0"/>
    </xf>
    <xf numFmtId="164" fontId="13" fillId="9" borderId="1" xfId="0" applyNumberFormat="1" applyFont="1" applyFill="1" applyBorder="1" applyProtection="1"/>
    <xf numFmtId="164" fontId="3" fillId="9" borderId="1" xfId="0" applyNumberFormat="1" applyFont="1" applyFill="1" applyBorder="1" applyProtection="1">
      <protection locked="0"/>
    </xf>
    <xf numFmtId="164" fontId="0" fillId="4" borderId="1" xfId="0" applyNumberFormat="1" applyFill="1" applyBorder="1" applyProtection="1"/>
    <xf numFmtId="0" fontId="0" fillId="6" borderId="4" xfId="0" applyFill="1" applyBorder="1" applyProtection="1"/>
    <xf numFmtId="0" fontId="0" fillId="6" borderId="2" xfId="0" applyFill="1" applyBorder="1" applyProtection="1"/>
    <xf numFmtId="0" fontId="0" fillId="6" borderId="3" xfId="0" applyFill="1" applyBorder="1" applyProtection="1"/>
    <xf numFmtId="164" fontId="42" fillId="9" borderId="1" xfId="0" applyNumberFormat="1" applyFont="1" applyFill="1" applyBorder="1" applyProtection="1"/>
    <xf numFmtId="164" fontId="51" fillId="11" borderId="1" xfId="0" applyNumberFormat="1" applyFont="1" applyFill="1" applyBorder="1" applyProtection="1"/>
    <xf numFmtId="0" fontId="24" fillId="9" borderId="1" xfId="0" applyFont="1" applyFill="1" applyBorder="1" applyProtection="1"/>
    <xf numFmtId="0" fontId="0" fillId="0" borderId="1" xfId="0" applyFont="1" applyFill="1" applyBorder="1" applyAlignment="1">
      <alignment horizontal="left" vertical="center" wrapText="1"/>
    </xf>
    <xf numFmtId="0" fontId="3" fillId="0" borderId="1" xfId="0" applyFont="1" applyBorder="1" applyAlignment="1">
      <alignment horizontal="left"/>
    </xf>
    <xf numFmtId="0" fontId="52" fillId="0" borderId="0" xfId="0" applyFont="1" applyBorder="1" applyAlignment="1" applyProtection="1">
      <alignment horizontal="center" vertical="center"/>
    </xf>
    <xf numFmtId="0" fontId="18" fillId="10" borderId="1" xfId="0" applyFont="1" applyFill="1" applyBorder="1" applyAlignment="1">
      <alignment vertical="top" wrapText="1"/>
    </xf>
    <xf numFmtId="0" fontId="2" fillId="0" borderId="0" xfId="0" applyFont="1" applyFill="1" applyBorder="1" applyAlignment="1">
      <alignment horizontal="left" vertical="justify" wrapText="1"/>
    </xf>
    <xf numFmtId="0" fontId="2" fillId="0" borderId="0" xfId="0" applyFont="1" applyFill="1" applyBorder="1" applyAlignment="1">
      <alignment horizontal="left" vertical="center"/>
    </xf>
    <xf numFmtId="0" fontId="2" fillId="0" borderId="0" xfId="0" applyFont="1" applyBorder="1" applyAlignment="1">
      <alignment horizontal="left" vertical="center" wrapText="1"/>
    </xf>
    <xf numFmtId="0" fontId="2" fillId="10" borderId="0" xfId="0" applyFont="1" applyFill="1" applyBorder="1" applyAlignment="1">
      <alignment horizontal="left" vertical="justify"/>
    </xf>
    <xf numFmtId="0" fontId="2" fillId="10" borderId="0" xfId="0" applyFont="1" applyFill="1" applyBorder="1" applyAlignment="1">
      <alignment horizontal="left" vertical="top" wrapText="1"/>
    </xf>
    <xf numFmtId="0" fontId="2" fillId="10" borderId="0" xfId="0" applyFont="1" applyFill="1" applyBorder="1" applyAlignment="1">
      <alignment horizontal="left" wrapText="1"/>
    </xf>
    <xf numFmtId="0" fontId="2" fillId="0" borderId="0" xfId="0" applyFont="1" applyBorder="1" applyAlignment="1">
      <alignment horizontal="left" vertical="center"/>
    </xf>
    <xf numFmtId="0" fontId="2" fillId="10" borderId="0" xfId="0" applyFont="1" applyFill="1" applyBorder="1" applyAlignment="1">
      <alignment horizontal="left" vertical="center" wrapText="1"/>
    </xf>
    <xf numFmtId="0" fontId="53" fillId="13" borderId="0" xfId="0" applyFont="1" applyFill="1" applyBorder="1" applyAlignment="1">
      <alignment horizontal="left" vertical="center" wrapText="1"/>
    </xf>
    <xf numFmtId="0" fontId="2" fillId="0" borderId="0" xfId="0" applyFont="1" applyBorder="1" applyAlignment="1">
      <alignment vertical="center"/>
    </xf>
    <xf numFmtId="0" fontId="0" fillId="0" borderId="0" xfId="0" applyAlignment="1">
      <alignment vertical="center"/>
    </xf>
    <xf numFmtId="0" fontId="53" fillId="11" borderId="0" xfId="0" applyFont="1" applyFill="1" applyBorder="1" applyAlignment="1">
      <alignment horizontal="left" vertical="center" wrapText="1"/>
    </xf>
    <xf numFmtId="0" fontId="6" fillId="9" borderId="1" xfId="0" applyFont="1" applyFill="1" applyBorder="1" applyAlignment="1">
      <alignment horizontal="center" vertical="center" wrapText="1"/>
    </xf>
    <xf numFmtId="0" fontId="54" fillId="11" borderId="0" xfId="0" applyFont="1" applyFill="1" applyBorder="1" applyAlignment="1">
      <alignment horizontal="center" vertical="center" wrapText="1"/>
    </xf>
    <xf numFmtId="0" fontId="0" fillId="0" borderId="1" xfId="0" applyBorder="1" applyAlignment="1" applyProtection="1">
      <alignment horizontal="center" vertical="center" wrapText="1"/>
    </xf>
    <xf numFmtId="0" fontId="0" fillId="0" borderId="0" xfId="0" applyProtection="1"/>
    <xf numFmtId="1" fontId="38" fillId="0" borderId="1" xfId="0" applyNumberFormat="1" applyFont="1" applyFill="1" applyBorder="1" applyProtection="1"/>
    <xf numFmtId="0" fontId="0" fillId="0" borderId="1" xfId="0" applyFont="1" applyFill="1" applyBorder="1" applyProtection="1"/>
    <xf numFmtId="0" fontId="3" fillId="0" borderId="1" xfId="0" applyFont="1" applyBorder="1" applyAlignment="1" applyProtection="1">
      <alignment horizontal="left"/>
    </xf>
    <xf numFmtId="0" fontId="0" fillId="0" borderId="1" xfId="0" applyFill="1" applyBorder="1" applyAlignment="1" applyProtection="1">
      <alignment horizontal="left" vertical="center"/>
    </xf>
    <xf numFmtId="0" fontId="0" fillId="0" borderId="1" xfId="0" applyFont="1" applyFill="1" applyBorder="1" applyAlignment="1" applyProtection="1">
      <alignment vertical="center"/>
    </xf>
    <xf numFmtId="0" fontId="0" fillId="0" borderId="1" xfId="0" applyFill="1" applyBorder="1" applyAlignment="1" applyProtection="1">
      <alignment vertical="center"/>
    </xf>
    <xf numFmtId="0" fontId="0" fillId="0" borderId="1" xfId="0" applyFill="1" applyBorder="1" applyAlignment="1" applyProtection="1">
      <alignment vertical="center" wrapText="1"/>
    </xf>
    <xf numFmtId="1" fontId="39" fillId="0" borderId="1" xfId="2" applyNumberFormat="1" applyFont="1" applyFill="1" applyBorder="1" applyAlignment="1" applyProtection="1">
      <alignment horizontal="left" vertical="center"/>
    </xf>
    <xf numFmtId="0" fontId="0" fillId="0" borderId="1" xfId="0" applyFont="1" applyFill="1" applyBorder="1" applyAlignment="1" applyProtection="1">
      <alignment horizontal="left" vertical="center"/>
    </xf>
    <xf numFmtId="0" fontId="0" fillId="0" borderId="1" xfId="0" applyFill="1" applyBorder="1" applyAlignment="1" applyProtection="1">
      <alignment horizontal="left" vertical="center" wrapText="1"/>
    </xf>
    <xf numFmtId="0" fontId="55" fillId="0" borderId="1" xfId="0" applyFont="1" applyFill="1" applyBorder="1" applyAlignment="1" applyProtection="1">
      <alignment horizontal="left" vertical="center" wrapText="1"/>
    </xf>
    <xf numFmtId="0" fontId="55" fillId="0" borderId="1" xfId="0" applyFont="1" applyFill="1" applyBorder="1" applyAlignment="1" applyProtection="1">
      <alignment horizontal="left" vertical="center"/>
    </xf>
    <xf numFmtId="0" fontId="38" fillId="0" borderId="1" xfId="2" applyFont="1" applyFill="1" applyBorder="1" applyAlignment="1" applyProtection="1">
      <alignment vertical="center" wrapText="1"/>
    </xf>
    <xf numFmtId="0" fontId="0" fillId="0" borderId="1" xfId="0" applyFont="1" applyFill="1" applyBorder="1" applyAlignment="1" applyProtection="1">
      <alignment horizontal="left"/>
    </xf>
    <xf numFmtId="0" fontId="38" fillId="0" borderId="1" xfId="0" applyFont="1" applyFill="1" applyBorder="1" applyAlignment="1" applyProtection="1">
      <alignment horizontal="left" vertical="center"/>
    </xf>
    <xf numFmtId="0" fontId="38" fillId="0" borderId="1" xfId="0" applyFont="1" applyFill="1" applyBorder="1" applyAlignment="1" applyProtection="1">
      <alignment horizontal="left" vertical="center" wrapText="1"/>
    </xf>
    <xf numFmtId="0" fontId="56" fillId="0" borderId="1" xfId="3" applyFont="1" applyFill="1" applyBorder="1" applyAlignment="1" applyProtection="1">
      <alignment horizontal="left" vertical="center" wrapText="1"/>
    </xf>
    <xf numFmtId="0" fontId="0" fillId="0" borderId="1" xfId="0" applyFont="1" applyFill="1" applyBorder="1" applyAlignment="1" applyProtection="1">
      <alignment vertical="center" wrapText="1"/>
    </xf>
    <xf numFmtId="0" fontId="0" fillId="0" borderId="1" xfId="0" applyFont="1" applyFill="1" applyBorder="1" applyAlignment="1" applyProtection="1">
      <alignment horizontal="left" wrapText="1"/>
    </xf>
    <xf numFmtId="0" fontId="38" fillId="0" borderId="1" xfId="0" applyFont="1" applyFill="1" applyBorder="1" applyAlignment="1" applyProtection="1">
      <alignment vertical="center"/>
    </xf>
    <xf numFmtId="0" fontId="0" fillId="0" borderId="1" xfId="0" applyFill="1" applyBorder="1" applyAlignment="1" applyProtection="1">
      <alignment horizontal="left" vertical="center" wrapText="1" shrinkToFit="1"/>
    </xf>
    <xf numFmtId="0" fontId="57" fillId="13" borderId="1" xfId="0" applyFont="1" applyFill="1" applyBorder="1" applyAlignment="1" applyProtection="1">
      <alignment horizontal="center" vertical="center" wrapText="1"/>
    </xf>
    <xf numFmtId="9" fontId="0" fillId="0" borderId="1" xfId="0" applyNumberFormat="1" applyBorder="1" applyAlignment="1" applyProtection="1">
      <alignment horizontal="center" vertical="center"/>
    </xf>
    <xf numFmtId="0" fontId="57" fillId="13" borderId="7" xfId="0" applyFont="1" applyFill="1" applyBorder="1" applyAlignment="1" applyProtection="1">
      <alignment horizontal="center" vertical="center" wrapText="1"/>
    </xf>
    <xf numFmtId="0" fontId="58" fillId="11" borderId="0" xfId="0" applyFont="1" applyFill="1" applyAlignment="1" applyProtection="1">
      <alignment horizontal="center" vertical="center"/>
    </xf>
    <xf numFmtId="0" fontId="57" fillId="13" borderId="6" xfId="0" applyFont="1" applyFill="1" applyBorder="1" applyAlignment="1" applyProtection="1">
      <alignment horizontal="center" vertical="center" wrapText="1"/>
    </xf>
    <xf numFmtId="0" fontId="0" fillId="0" borderId="1" xfId="0" applyBorder="1" applyAlignment="1" applyProtection="1">
      <alignment horizontal="center"/>
    </xf>
    <xf numFmtId="9" fontId="3" fillId="0" borderId="1" xfId="4" applyFont="1" applyBorder="1" applyAlignment="1" applyProtection="1">
      <alignment horizontal="center" vertical="center"/>
    </xf>
    <xf numFmtId="9" fontId="0" fillId="0" borderId="1" xfId="4" applyFont="1" applyBorder="1" applyAlignment="1" applyProtection="1">
      <alignment horizontal="center" vertical="center"/>
    </xf>
    <xf numFmtId="1" fontId="0" fillId="0" borderId="1" xfId="0" applyNumberFormat="1" applyBorder="1" applyAlignment="1" applyProtection="1">
      <alignment horizontal="center" vertical="center"/>
    </xf>
    <xf numFmtId="0" fontId="0" fillId="13" borderId="0" xfId="0" applyFill="1" applyProtection="1"/>
    <xf numFmtId="0" fontId="58" fillId="11" borderId="1" xfId="0" applyFont="1" applyFill="1" applyBorder="1" applyAlignment="1" applyProtection="1">
      <alignment horizontal="left" vertical="center" wrapText="1"/>
    </xf>
    <xf numFmtId="164" fontId="0" fillId="0" borderId="1" xfId="0" applyNumberFormat="1" applyBorder="1" applyProtection="1"/>
    <xf numFmtId="0" fontId="44" fillId="0" borderId="0" xfId="0" applyFont="1" applyFill="1" applyBorder="1" applyAlignment="1" applyProtection="1">
      <alignment horizontal="center" vertical="center" wrapText="1"/>
    </xf>
    <xf numFmtId="164" fontId="3" fillId="0" borderId="0" xfId="0" applyNumberFormat="1" applyFont="1" applyFill="1" applyBorder="1" applyProtection="1"/>
    <xf numFmtId="164" fontId="0" fillId="0" borderId="1" xfId="0" applyNumberFormat="1" applyBorder="1" applyAlignment="1" applyProtection="1">
      <alignment vertical="center"/>
    </xf>
    <xf numFmtId="0" fontId="21" fillId="0" borderId="0" xfId="1" applyAlignment="1" applyProtection="1">
      <alignment horizontal="left" vertical="center"/>
      <protection locked="0"/>
    </xf>
    <xf numFmtId="4" fontId="3" fillId="0" borderId="1" xfId="0" applyNumberFormat="1" applyFont="1" applyBorder="1" applyAlignment="1" applyProtection="1">
      <alignment horizontal="center" vertical="center"/>
      <protection locked="0"/>
    </xf>
    <xf numFmtId="9" fontId="3" fillId="0" borderId="1" xfId="4" applyFont="1" applyBorder="1" applyAlignment="1">
      <alignment horizontal="center" vertical="center"/>
    </xf>
    <xf numFmtId="164" fontId="3" fillId="0" borderId="1" xfId="0" applyNumberFormat="1" applyFont="1" applyBorder="1" applyAlignment="1" applyProtection="1">
      <alignment horizontal="center" vertical="center"/>
      <protection locked="0"/>
    </xf>
    <xf numFmtId="9" fontId="3" fillId="0" borderId="1" xfId="0" applyNumberFormat="1" applyFont="1" applyBorder="1" applyAlignment="1">
      <alignment horizontal="center" vertical="center"/>
    </xf>
    <xf numFmtId="0" fontId="1" fillId="6" borderId="5"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30" fillId="6" borderId="1" xfId="0" applyFont="1" applyFill="1" applyBorder="1" applyAlignment="1">
      <alignment horizontal="center" vertical="center" wrapText="1"/>
    </xf>
    <xf numFmtId="0" fontId="59" fillId="11" borderId="1" xfId="0" applyFont="1" applyFill="1" applyBorder="1" applyAlignment="1">
      <alignment horizontal="center" vertical="center"/>
    </xf>
    <xf numFmtId="0" fontId="60" fillId="14" borderId="1" xfId="0" applyFont="1" applyFill="1" applyBorder="1" applyAlignment="1">
      <alignment horizontal="center" vertical="center" wrapText="1"/>
    </xf>
    <xf numFmtId="0" fontId="3" fillId="0" borderId="1" xfId="0" applyFont="1" applyBorder="1" applyAlignment="1" applyProtection="1">
      <alignment vertical="center"/>
      <protection locked="0"/>
    </xf>
    <xf numFmtId="0" fontId="3" fillId="0" borderId="1" xfId="0" applyNumberFormat="1" applyFont="1" applyFill="1" applyBorder="1" applyAlignment="1" applyProtection="1">
      <alignment horizontal="justify" vertical="center" wrapText="1"/>
      <protection locked="0"/>
    </xf>
    <xf numFmtId="0" fontId="3" fillId="0" borderId="1" xfId="0" applyNumberFormat="1" applyFont="1" applyBorder="1" applyAlignment="1" applyProtection="1">
      <alignment vertical="center"/>
      <protection locked="0"/>
    </xf>
    <xf numFmtId="0" fontId="0" fillId="15" borderId="1" xfId="0" applyFont="1" applyFill="1" applyBorder="1" applyAlignment="1" applyProtection="1">
      <alignment vertical="center"/>
      <protection locked="0"/>
    </xf>
    <xf numFmtId="0" fontId="30" fillId="6" borderId="7" xfId="0" applyFont="1" applyFill="1" applyBorder="1" applyAlignment="1">
      <alignment horizontal="center" vertical="center" wrapText="1"/>
    </xf>
    <xf numFmtId="10" fontId="3" fillId="9" borderId="1" xfId="0" applyNumberFormat="1" applyFont="1" applyFill="1" applyBorder="1" applyAlignment="1" applyProtection="1">
      <alignment horizontal="center" vertical="center" wrapText="1"/>
      <protection locked="0"/>
    </xf>
    <xf numFmtId="10" fontId="3" fillId="9" borderId="1" xfId="0" applyNumberFormat="1" applyFont="1" applyFill="1" applyBorder="1" applyAlignment="1" applyProtection="1">
      <alignment horizontal="center" vertical="center"/>
      <protection locked="0"/>
    </xf>
    <xf numFmtId="10" fontId="3" fillId="9" borderId="1" xfId="4" applyNumberFormat="1" applyFont="1" applyFill="1" applyBorder="1" applyAlignment="1" applyProtection="1">
      <alignment horizontal="center" vertical="center"/>
      <protection locked="0"/>
    </xf>
    <xf numFmtId="0" fontId="3" fillId="0" borderId="1" xfId="0" applyFont="1" applyBorder="1" applyAlignment="1">
      <alignment horizontal="center" vertical="center"/>
    </xf>
    <xf numFmtId="0" fontId="3" fillId="0" borderId="7" xfId="0" applyFont="1" applyBorder="1" applyAlignment="1">
      <alignment horizontal="center"/>
    </xf>
    <xf numFmtId="0" fontId="3" fillId="6" borderId="1" xfId="0" applyFont="1" applyFill="1" applyBorder="1" applyAlignment="1">
      <alignment wrapText="1"/>
    </xf>
    <xf numFmtId="0" fontId="3" fillId="16" borderId="1" xfId="0" applyFont="1" applyFill="1" applyBorder="1" applyAlignment="1">
      <alignment wrapText="1"/>
    </xf>
    <xf numFmtId="0" fontId="3" fillId="17" borderId="1" xfId="0" applyFont="1" applyFill="1" applyBorder="1" applyAlignment="1">
      <alignment wrapText="1"/>
    </xf>
    <xf numFmtId="0" fontId="3" fillId="18" borderId="1" xfId="0" applyFont="1" applyFill="1" applyBorder="1" applyAlignment="1">
      <alignment wrapText="1"/>
    </xf>
    <xf numFmtId="0" fontId="3" fillId="18" borderId="1" xfId="0" applyFont="1" applyFill="1" applyBorder="1" applyAlignment="1">
      <alignment vertical="center" wrapText="1"/>
    </xf>
    <xf numFmtId="0" fontId="3" fillId="19" borderId="1" xfId="0" applyFont="1" applyFill="1" applyBorder="1" applyAlignment="1">
      <alignment wrapText="1"/>
    </xf>
    <xf numFmtId="0" fontId="3" fillId="20" borderId="1" xfId="0" applyFont="1" applyFill="1" applyBorder="1" applyAlignment="1">
      <alignment vertical="center" wrapText="1"/>
    </xf>
    <xf numFmtId="0" fontId="3" fillId="20" borderId="1" xfId="0" applyFont="1" applyFill="1" applyBorder="1" applyAlignment="1">
      <alignment wrapText="1"/>
    </xf>
    <xf numFmtId="0" fontId="3" fillId="6" borderId="1" xfId="0" applyFont="1" applyFill="1" applyBorder="1" applyAlignment="1">
      <alignment horizontal="left" vertical="center"/>
    </xf>
    <xf numFmtId="0" fontId="3" fillId="18" borderId="1" xfId="0" applyFont="1" applyFill="1" applyBorder="1" applyAlignment="1">
      <alignment horizontal="left" vertical="center"/>
    </xf>
    <xf numFmtId="0" fontId="3" fillId="19" borderId="4" xfId="0" applyFont="1" applyFill="1" applyBorder="1" applyAlignment="1">
      <alignment horizontal="left" vertical="center"/>
    </xf>
    <xf numFmtId="0" fontId="3" fillId="20" borderId="4" xfId="0" applyFont="1" applyFill="1" applyBorder="1" applyAlignment="1">
      <alignment horizontal="left" vertical="center"/>
    </xf>
    <xf numFmtId="0" fontId="3" fillId="16" borderId="4" xfId="0" applyFont="1" applyFill="1" applyBorder="1" applyAlignment="1">
      <alignment horizontal="left" vertical="center"/>
    </xf>
    <xf numFmtId="0" fontId="3" fillId="17" borderId="4" xfId="0" applyFont="1" applyFill="1" applyBorder="1" applyAlignment="1">
      <alignment horizontal="left" vertical="center"/>
    </xf>
    <xf numFmtId="0" fontId="3" fillId="0" borderId="1" xfId="0" applyNumberFormat="1" applyFont="1" applyFill="1" applyBorder="1" applyAlignment="1" applyProtection="1">
      <alignment horizontal="left" vertical="center" wrapText="1"/>
      <protection locked="0"/>
    </xf>
    <xf numFmtId="0" fontId="0" fillId="0" borderId="1" xfId="0" applyBorder="1" applyAlignment="1">
      <alignment horizontal="center" vertical="center"/>
    </xf>
    <xf numFmtId="0" fontId="3" fillId="6" borderId="1" xfId="0" applyFont="1" applyFill="1" applyBorder="1" applyAlignment="1">
      <alignment horizontal="center" vertical="center"/>
    </xf>
    <xf numFmtId="0" fontId="3" fillId="18" borderId="1" xfId="0" applyFont="1" applyFill="1" applyBorder="1" applyAlignment="1">
      <alignment horizontal="center" vertical="center"/>
    </xf>
    <xf numFmtId="0" fontId="3" fillId="19" borderId="4" xfId="0" applyFont="1" applyFill="1" applyBorder="1" applyAlignment="1">
      <alignment horizontal="center" vertical="center"/>
    </xf>
    <xf numFmtId="0" fontId="3" fillId="20" borderId="4" xfId="0" applyFont="1" applyFill="1" applyBorder="1" applyAlignment="1">
      <alignment horizontal="center" vertical="center"/>
    </xf>
    <xf numFmtId="0" fontId="3" fillId="16" borderId="4" xfId="0" applyFont="1" applyFill="1" applyBorder="1" applyAlignment="1">
      <alignment horizontal="center" vertical="center"/>
    </xf>
    <xf numFmtId="0" fontId="3" fillId="17" borderId="4" xfId="0" applyFont="1" applyFill="1" applyBorder="1" applyAlignment="1">
      <alignment horizontal="center" vertical="center"/>
    </xf>
    <xf numFmtId="0" fontId="3" fillId="0" borderId="1" xfId="0" applyNumberFormat="1" applyFont="1" applyFill="1" applyBorder="1" applyAlignment="1" applyProtection="1">
      <alignment horizontal="center" vertical="center" wrapText="1"/>
    </xf>
    <xf numFmtId="0" fontId="19" fillId="0" borderId="1" xfId="0" applyFont="1" applyBorder="1" applyAlignment="1">
      <alignment wrapText="1"/>
    </xf>
    <xf numFmtId="1" fontId="0" fillId="0" borderId="1" xfId="0" applyNumberFormat="1" applyFont="1" applyBorder="1" applyAlignment="1" applyProtection="1">
      <alignment vertical="center"/>
      <protection locked="0"/>
    </xf>
    <xf numFmtId="1" fontId="0" fillId="0" borderId="1" xfId="0" applyNumberFormat="1" applyFont="1" applyBorder="1" applyAlignment="1" applyProtection="1">
      <alignment horizontal="center" vertical="center"/>
      <protection locked="0"/>
    </xf>
    <xf numFmtId="0" fontId="0" fillId="0" borderId="1" xfId="0" applyFont="1" applyBorder="1" applyAlignment="1" applyProtection="1">
      <alignment vertical="center"/>
      <protection locked="0"/>
    </xf>
    <xf numFmtId="0" fontId="0" fillId="0" borderId="1" xfId="0" applyFont="1" applyBorder="1" applyAlignment="1" applyProtection="1">
      <alignment horizontal="center" vertical="center"/>
      <protection locked="0"/>
    </xf>
    <xf numFmtId="0" fontId="0" fillId="15" borderId="1" xfId="0" applyFont="1" applyFill="1" applyBorder="1" applyAlignment="1" applyProtection="1">
      <alignment horizontal="center" vertical="center"/>
      <protection locked="0"/>
    </xf>
    <xf numFmtId="0" fontId="0" fillId="0" borderId="0" xfId="0" applyFont="1" applyAlignment="1" applyProtection="1">
      <alignment vertical="center"/>
      <protection locked="0"/>
    </xf>
    <xf numFmtId="0" fontId="0" fillId="0" borderId="0" xfId="0" applyFont="1" applyAlignment="1" applyProtection="1">
      <alignment horizontal="center" vertical="center"/>
      <protection locked="0"/>
    </xf>
    <xf numFmtId="0" fontId="61" fillId="0" borderId="0" xfId="0" applyFont="1" applyAlignment="1" applyProtection="1">
      <alignment vertical="center"/>
      <protection locked="0"/>
    </xf>
    <xf numFmtId="0" fontId="3" fillId="0" borderId="1" xfId="0" applyFont="1" applyBorder="1" applyAlignment="1">
      <alignment horizontal="center" vertical="center" wrapText="1"/>
    </xf>
    <xf numFmtId="0" fontId="3" fillId="0" borderId="1" xfId="0" applyFont="1" applyBorder="1" applyAlignment="1" applyProtection="1">
      <alignment horizontal="center" vertical="center" wrapText="1"/>
    </xf>
    <xf numFmtId="0" fontId="0" fillId="0" borderId="4" xfId="0" applyBorder="1" applyProtection="1"/>
    <xf numFmtId="0" fontId="30" fillId="0" borderId="0" xfId="0" applyFont="1" applyFill="1" applyBorder="1" applyAlignment="1">
      <alignment horizontal="left" vertical="center"/>
    </xf>
    <xf numFmtId="164" fontId="0" fillId="21" borderId="1" xfId="0" applyNumberFormat="1" applyFill="1" applyBorder="1" applyProtection="1"/>
    <xf numFmtId="0" fontId="0" fillId="21" borderId="1" xfId="0" applyFill="1" applyBorder="1" applyProtection="1"/>
    <xf numFmtId="0" fontId="3" fillId="0" borderId="1" xfId="0" applyFont="1" applyBorder="1" applyAlignment="1" applyProtection="1"/>
    <xf numFmtId="0" fontId="12" fillId="0" borderId="0" xfId="0" applyFont="1" applyAlignment="1">
      <alignment horizontal="center" vertical="center"/>
    </xf>
    <xf numFmtId="0" fontId="59" fillId="11" borderId="1" xfId="0" applyFont="1" applyFill="1" applyBorder="1" applyAlignment="1">
      <alignment horizontal="center" vertical="center"/>
    </xf>
    <xf numFmtId="0" fontId="52" fillId="0" borderId="0" xfId="0" applyFont="1" applyFill="1" applyBorder="1" applyAlignment="1" applyProtection="1">
      <alignment horizontal="center" vertical="center"/>
    </xf>
    <xf numFmtId="0" fontId="3" fillId="0" borderId="0" xfId="0" applyFont="1" applyAlignment="1">
      <alignment horizontal="center"/>
    </xf>
    <xf numFmtId="0" fontId="21" fillId="0" borderId="0" xfId="1" applyFill="1" applyBorder="1" applyAlignment="1" applyProtection="1">
      <alignment horizontal="left" vertical="justify"/>
      <protection locked="0"/>
    </xf>
    <xf numFmtId="164" fontId="3" fillId="0" borderId="1" xfId="0" applyNumberFormat="1" applyFont="1" applyFill="1" applyBorder="1" applyProtection="1">
      <protection locked="0"/>
    </xf>
    <xf numFmtId="164" fontId="0" fillId="0" borderId="1" xfId="0" applyNumberFormat="1" applyFill="1" applyBorder="1" applyProtection="1">
      <protection locked="0"/>
    </xf>
    <xf numFmtId="164" fontId="13" fillId="0" borderId="1" xfId="0" applyNumberFormat="1" applyFont="1" applyFill="1" applyBorder="1" applyAlignment="1" applyProtection="1">
      <alignment vertical="center"/>
    </xf>
    <xf numFmtId="165" fontId="0" fillId="0" borderId="1" xfId="0" applyNumberFormat="1" applyFill="1" applyBorder="1" applyProtection="1">
      <protection locked="0"/>
    </xf>
    <xf numFmtId="164" fontId="13" fillId="0" borderId="1" xfId="0" applyNumberFormat="1" applyFont="1" applyFill="1" applyBorder="1" applyProtection="1"/>
    <xf numFmtId="0" fontId="0" fillId="0" borderId="1" xfId="0" applyFill="1" applyBorder="1" applyProtection="1">
      <protection locked="0"/>
    </xf>
    <xf numFmtId="0" fontId="0" fillId="22" borderId="1" xfId="0" applyFill="1" applyBorder="1" applyAlignment="1" applyProtection="1">
      <alignment horizontal="center" vertical="center" wrapText="1"/>
      <protection locked="0"/>
    </xf>
    <xf numFmtId="0" fontId="69" fillId="22" borderId="1" xfId="0" applyFont="1" applyFill="1" applyBorder="1" applyAlignment="1" applyProtection="1">
      <alignment horizontal="center" vertical="center" wrapText="1"/>
      <protection locked="0"/>
    </xf>
    <xf numFmtId="0" fontId="3" fillId="0" borderId="1" xfId="0" applyFont="1" applyBorder="1" applyAlignment="1" applyProtection="1">
      <alignment vertical="center" wrapText="1"/>
      <protection locked="0"/>
    </xf>
    <xf numFmtId="0" fontId="0" fillId="6" borderId="1" xfId="0" applyFill="1" applyBorder="1" applyAlignment="1" applyProtection="1">
      <alignment horizontal="center" vertical="center" wrapText="1"/>
      <protection locked="0"/>
    </xf>
    <xf numFmtId="0" fontId="69" fillId="6" borderId="1" xfId="0" applyFont="1" applyFill="1" applyBorder="1" applyAlignment="1" applyProtection="1">
      <alignment horizontal="center" vertical="center" wrapText="1"/>
      <protection locked="0"/>
    </xf>
    <xf numFmtId="0" fontId="0" fillId="6" borderId="1" xfId="0" applyFont="1" applyFill="1" applyBorder="1" applyAlignment="1" applyProtection="1">
      <alignment horizontal="center" vertical="center" wrapText="1"/>
      <protection locked="0"/>
    </xf>
    <xf numFmtId="0" fontId="0" fillId="23" borderId="1" xfId="0" applyFill="1" applyBorder="1" applyAlignment="1" applyProtection="1">
      <alignment horizontal="center" vertical="center" wrapText="1"/>
      <protection locked="0"/>
    </xf>
    <xf numFmtId="0" fontId="69" fillId="24" borderId="1" xfId="0" applyFont="1" applyFill="1" applyBorder="1" applyAlignment="1" applyProtection="1">
      <alignment horizontal="center" vertical="center" wrapText="1"/>
      <protection locked="0"/>
    </xf>
    <xf numFmtId="0" fontId="0" fillId="24" borderId="1" xfId="0" applyFill="1" applyBorder="1" applyAlignment="1" applyProtection="1">
      <alignment horizontal="center" vertical="center" wrapText="1"/>
      <protection locked="0"/>
    </xf>
    <xf numFmtId="0" fontId="0" fillId="25" borderId="1" xfId="0" applyFill="1" applyBorder="1" applyAlignment="1" applyProtection="1">
      <alignment horizontal="center" vertical="center" wrapText="1"/>
      <protection locked="0"/>
    </xf>
    <xf numFmtId="0" fontId="0" fillId="26" borderId="1" xfId="0" applyFill="1" applyBorder="1" applyAlignment="1" applyProtection="1">
      <alignment horizontal="center" vertical="center" wrapText="1"/>
      <protection locked="0"/>
    </xf>
    <xf numFmtId="0" fontId="0" fillId="17" borderId="1" xfId="0" applyFill="1" applyBorder="1" applyAlignment="1" applyProtection="1">
      <alignment horizontal="center" vertical="center" wrapText="1"/>
      <protection locked="0"/>
    </xf>
    <xf numFmtId="0" fontId="3" fillId="17" borderId="1" xfId="1" applyFont="1" applyFill="1" applyBorder="1" applyAlignment="1" applyProtection="1">
      <alignment horizontal="center" vertical="center" wrapText="1"/>
      <protection locked="0"/>
    </xf>
    <xf numFmtId="0" fontId="69" fillId="25" borderId="1" xfId="0" applyFont="1" applyFill="1" applyBorder="1" applyAlignment="1" applyProtection="1">
      <alignment horizontal="center" vertical="center" wrapText="1"/>
      <protection locked="0"/>
    </xf>
    <xf numFmtId="4" fontId="69" fillId="0" borderId="1" xfId="0" applyNumberFormat="1" applyFont="1" applyFill="1" applyBorder="1" applyAlignment="1" applyProtection="1">
      <alignment horizontal="center" vertical="center" wrapText="1"/>
      <protection locked="0"/>
    </xf>
    <xf numFmtId="0" fontId="69" fillId="0" borderId="1" xfId="0" applyFont="1" applyFill="1" applyBorder="1" applyAlignment="1" applyProtection="1">
      <alignment horizontal="center" vertical="center" wrapText="1"/>
      <protection locked="0"/>
    </xf>
    <xf numFmtId="0" fontId="69" fillId="26" borderId="1" xfId="0" applyFont="1" applyFill="1" applyBorder="1" applyAlignment="1" applyProtection="1">
      <alignment horizontal="center" vertical="center" wrapText="1"/>
      <protection locked="0"/>
    </xf>
    <xf numFmtId="0" fontId="69" fillId="17" borderId="1" xfId="0" applyFont="1" applyFill="1" applyBorder="1" applyAlignment="1" applyProtection="1">
      <alignment horizontal="center" vertical="center" wrapText="1"/>
      <protection locked="0"/>
    </xf>
    <xf numFmtId="166" fontId="3" fillId="0" borderId="1" xfId="0" applyNumberFormat="1" applyFont="1" applyFill="1" applyBorder="1" applyAlignment="1" applyProtection="1">
      <alignment horizontal="right" vertical="center"/>
      <protection locked="0"/>
    </xf>
    <xf numFmtId="0" fontId="69" fillId="24" borderId="7" xfId="0" applyFont="1" applyFill="1" applyBorder="1" applyAlignment="1" applyProtection="1">
      <alignment horizontal="center" vertical="center" wrapText="1"/>
      <protection locked="0"/>
    </xf>
    <xf numFmtId="0" fontId="71" fillId="26" borderId="1" xfId="0" applyFont="1" applyFill="1" applyBorder="1" applyAlignment="1" applyProtection="1">
      <alignment horizontal="left" vertical="center" wrapText="1"/>
      <protection locked="0"/>
    </xf>
    <xf numFmtId="0" fontId="71" fillId="17" borderId="1" xfId="0" applyFont="1" applyFill="1" applyBorder="1" applyAlignment="1" applyProtection="1">
      <alignment horizontal="left" vertical="center" wrapText="1"/>
      <protection locked="0"/>
    </xf>
    <xf numFmtId="0" fontId="14" fillId="24" borderId="1" xfId="0" applyFont="1" applyFill="1" applyBorder="1" applyAlignment="1" applyProtection="1">
      <alignment horizontal="center" vertical="center" wrapText="1"/>
      <protection locked="0"/>
    </xf>
    <xf numFmtId="0" fontId="73" fillId="24" borderId="1" xfId="0" applyFont="1" applyFill="1" applyBorder="1" applyAlignment="1" applyProtection="1">
      <alignment horizontal="center" vertical="center" wrapText="1"/>
      <protection locked="0"/>
    </xf>
    <xf numFmtId="0" fontId="14" fillId="25" borderId="1" xfId="0" applyFont="1" applyFill="1" applyBorder="1" applyAlignment="1" applyProtection="1">
      <alignment horizontal="center" vertical="center" wrapText="1"/>
      <protection locked="0"/>
    </xf>
    <xf numFmtId="0" fontId="14" fillId="26" borderId="1" xfId="0" applyFont="1" applyFill="1" applyBorder="1" applyAlignment="1" applyProtection="1">
      <alignment horizontal="center" vertical="center" wrapText="1"/>
      <protection locked="0"/>
    </xf>
    <xf numFmtId="0" fontId="14" fillId="17" borderId="1" xfId="0" applyFont="1" applyFill="1" applyBorder="1" applyAlignment="1" applyProtection="1">
      <alignment horizontal="center" vertical="center" wrapText="1"/>
      <protection locked="0"/>
    </xf>
    <xf numFmtId="0" fontId="10" fillId="0" borderId="0" xfId="0" applyFont="1" applyAlignment="1" applyProtection="1">
      <alignment horizontal="center"/>
      <protection locked="0"/>
    </xf>
    <xf numFmtId="0" fontId="9" fillId="0" borderId="0" xfId="0" applyFont="1" applyAlignment="1" applyProtection="1">
      <alignment horizontal="center"/>
      <protection locked="0"/>
    </xf>
    <xf numFmtId="0" fontId="68" fillId="0" borderId="0" xfId="0" applyFont="1" applyAlignment="1" applyProtection="1">
      <alignment horizontal="center" vertical="center" wrapText="1"/>
      <protection locked="0"/>
    </xf>
    <xf numFmtId="0" fontId="17" fillId="0" borderId="0" xfId="0" applyFont="1" applyBorder="1" applyAlignment="1">
      <alignment horizontal="left" vertical="top" wrapText="1"/>
    </xf>
    <xf numFmtId="0" fontId="6" fillId="0" borderId="4" xfId="0" applyFont="1" applyBorder="1" applyAlignment="1">
      <alignment horizontal="left" vertical="center"/>
    </xf>
    <xf numFmtId="0" fontId="0" fillId="0" borderId="3" xfId="0" applyBorder="1"/>
    <xf numFmtId="0" fontId="2" fillId="5" borderId="5" xfId="0" applyFont="1" applyFill="1" applyBorder="1" applyAlignment="1">
      <alignment horizontal="center" vertical="center"/>
    </xf>
    <xf numFmtId="0" fontId="2" fillId="5" borderId="7" xfId="0" applyFont="1" applyFill="1" applyBorder="1" applyAlignment="1">
      <alignment horizontal="center" vertical="center"/>
    </xf>
    <xf numFmtId="0" fontId="2" fillId="6" borderId="4" xfId="0" applyFont="1" applyFill="1" applyBorder="1" applyAlignment="1">
      <alignment horizontal="center" vertical="center"/>
    </xf>
    <xf numFmtId="0" fontId="2" fillId="6" borderId="3" xfId="0" applyFont="1" applyFill="1" applyBorder="1" applyAlignment="1">
      <alignment horizontal="center" vertical="center"/>
    </xf>
    <xf numFmtId="0" fontId="2" fillId="0" borderId="1" xfId="0" applyFont="1" applyFill="1" applyBorder="1" applyAlignment="1">
      <alignment horizontal="center" vertical="center"/>
    </xf>
    <xf numFmtId="0" fontId="6" fillId="5" borderId="4" xfId="0" applyFont="1" applyFill="1" applyBorder="1" applyAlignment="1">
      <alignment horizontal="left" vertical="center"/>
    </xf>
    <xf numFmtId="0" fontId="0" fillId="5" borderId="3" xfId="0" applyFill="1" applyBorder="1"/>
    <xf numFmtId="0" fontId="15"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1" fillId="5" borderId="2" xfId="0" applyFont="1" applyFill="1" applyBorder="1" applyAlignment="1">
      <alignment horizontal="center" vertical="center" wrapText="1"/>
    </xf>
    <xf numFmtId="0" fontId="62" fillId="0" borderId="1" xfId="0" applyFont="1" applyFill="1" applyBorder="1" applyAlignment="1">
      <alignment horizontal="center" vertical="center" wrapText="1"/>
    </xf>
    <xf numFmtId="0" fontId="62" fillId="0" borderId="5" xfId="0" applyFont="1" applyFill="1" applyBorder="1" applyAlignment="1">
      <alignment horizontal="center" vertical="center" wrapText="1"/>
    </xf>
    <xf numFmtId="0" fontId="29" fillId="6" borderId="1" xfId="0" applyFont="1" applyFill="1" applyBorder="1" applyAlignment="1">
      <alignment horizontal="center" vertical="center"/>
    </xf>
    <xf numFmtId="0" fontId="2" fillId="5" borderId="5"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6" borderId="4" xfId="0" applyFont="1" applyFill="1" applyBorder="1" applyAlignment="1">
      <alignment horizontal="center"/>
    </xf>
    <xf numFmtId="0" fontId="2" fillId="6" borderId="3" xfId="0" applyFont="1" applyFill="1" applyBorder="1" applyAlignment="1">
      <alignment horizontal="center"/>
    </xf>
    <xf numFmtId="0" fontId="2" fillId="0" borderId="5"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5" borderId="1" xfId="0" applyFont="1" applyFill="1" applyBorder="1" applyAlignment="1">
      <alignment horizontal="center" vertical="center"/>
    </xf>
    <xf numFmtId="0" fontId="1" fillId="6" borderId="5" xfId="0" applyFont="1" applyFill="1" applyBorder="1" applyAlignment="1">
      <alignment horizontal="center" vertical="center" wrapText="1"/>
    </xf>
    <xf numFmtId="0" fontId="1" fillId="6" borderId="6" xfId="0" applyFont="1" applyFill="1" applyBorder="1" applyAlignment="1">
      <alignment horizontal="center" vertical="center" wrapText="1"/>
    </xf>
    <xf numFmtId="0" fontId="1" fillId="6" borderId="7"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2" fillId="6" borderId="5" xfId="0" applyFont="1" applyFill="1" applyBorder="1" applyAlignment="1">
      <alignment horizontal="center" vertical="center" textRotation="90"/>
    </xf>
    <xf numFmtId="0" fontId="2" fillId="6" borderId="6" xfId="0" applyFont="1" applyFill="1" applyBorder="1" applyAlignment="1">
      <alignment horizontal="center" vertical="center" textRotation="90"/>
    </xf>
    <xf numFmtId="0" fontId="2" fillId="6" borderId="7" xfId="0" applyFont="1" applyFill="1" applyBorder="1" applyAlignment="1">
      <alignment horizontal="center" vertical="center" textRotation="90"/>
    </xf>
    <xf numFmtId="0" fontId="2" fillId="0" borderId="1" xfId="0" applyFont="1" applyFill="1" applyBorder="1" applyAlignment="1">
      <alignment horizontal="center" vertical="center" wrapText="1"/>
    </xf>
    <xf numFmtId="0" fontId="3" fillId="0" borderId="8" xfId="0" applyFont="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8" xfId="0" applyBorder="1" applyAlignment="1">
      <alignment horizontal="center" vertical="center"/>
    </xf>
    <xf numFmtId="0" fontId="2" fillId="0" borderId="8"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0" fillId="6" borderId="12" xfId="0" applyFill="1" applyBorder="1" applyAlignment="1" applyProtection="1">
      <alignment horizontal="center" vertical="center"/>
      <protection locked="0"/>
    </xf>
    <xf numFmtId="0" fontId="0" fillId="6" borderId="0" xfId="0" applyFill="1" applyBorder="1" applyAlignment="1" applyProtection="1">
      <alignment horizontal="center" vertical="center"/>
      <protection locked="0"/>
    </xf>
    <xf numFmtId="0" fontId="0" fillId="6" borderId="5" xfId="0" applyFill="1" applyBorder="1" applyAlignment="1" applyProtection="1">
      <alignment horizontal="center" vertical="center" wrapText="1"/>
      <protection locked="0"/>
    </xf>
    <xf numFmtId="0" fontId="0" fillId="6" borderId="7" xfId="0" applyFill="1" applyBorder="1" applyAlignment="1" applyProtection="1">
      <alignment horizontal="center" vertical="center" wrapText="1"/>
      <protection locked="0"/>
    </xf>
    <xf numFmtId="0" fontId="3" fillId="6" borderId="1" xfId="0" applyFont="1" applyFill="1" applyBorder="1" applyAlignment="1" applyProtection="1">
      <alignment horizontal="center" vertical="center" wrapText="1"/>
      <protection locked="0"/>
    </xf>
    <xf numFmtId="0" fontId="70" fillId="6" borderId="1" xfId="0" applyFont="1" applyFill="1" applyBorder="1" applyAlignment="1" applyProtection="1">
      <alignment horizontal="center" vertical="center" wrapText="1"/>
      <protection locked="0"/>
    </xf>
    <xf numFmtId="0" fontId="3" fillId="6" borderId="1" xfId="0" applyFont="1" applyFill="1" applyBorder="1" applyAlignment="1" applyProtection="1">
      <alignment horizontal="center" vertical="center"/>
      <protection locked="0"/>
    </xf>
    <xf numFmtId="0" fontId="3" fillId="0" borderId="0" xfId="0" applyFont="1" applyFill="1" applyBorder="1" applyAlignment="1">
      <alignment horizontal="left"/>
    </xf>
    <xf numFmtId="0" fontId="30" fillId="6" borderId="5" xfId="0" applyFont="1" applyFill="1" applyBorder="1" applyAlignment="1">
      <alignment horizontal="center" vertical="center" wrapText="1"/>
    </xf>
    <xf numFmtId="0" fontId="30" fillId="6" borderId="7"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48" fillId="9" borderId="1" xfId="0" applyFont="1" applyFill="1" applyBorder="1" applyAlignment="1" applyProtection="1">
      <alignment horizontal="center" vertical="center" wrapText="1"/>
      <protection locked="0"/>
    </xf>
    <xf numFmtId="0" fontId="48" fillId="0" borderId="1" xfId="0" applyFont="1" applyFill="1" applyBorder="1" applyAlignment="1" applyProtection="1">
      <alignment horizontal="center" vertical="center" wrapText="1"/>
    </xf>
    <xf numFmtId="0" fontId="59" fillId="11" borderId="4" xfId="0" applyFont="1" applyFill="1" applyBorder="1" applyAlignment="1">
      <alignment horizontal="center" vertical="center"/>
    </xf>
    <xf numFmtId="0" fontId="59" fillId="11" borderId="2" xfId="0" applyFont="1" applyFill="1" applyBorder="1" applyAlignment="1">
      <alignment horizontal="center" vertical="center"/>
    </xf>
    <xf numFmtId="0" fontId="59" fillId="11" borderId="3" xfId="0" applyFont="1" applyFill="1" applyBorder="1" applyAlignment="1">
      <alignment horizontal="center" vertical="center"/>
    </xf>
    <xf numFmtId="0" fontId="48" fillId="7" borderId="4" xfId="0" applyFont="1" applyFill="1" applyBorder="1" applyAlignment="1">
      <alignment horizontal="left" vertical="center" wrapText="1"/>
    </xf>
    <xf numFmtId="0" fontId="48" fillId="7" borderId="3" xfId="0" applyFont="1" applyFill="1" applyBorder="1" applyAlignment="1">
      <alignment horizontal="left" vertical="center" wrapText="1"/>
    </xf>
    <xf numFmtId="0" fontId="5" fillId="7" borderId="4" xfId="0" applyFont="1" applyFill="1" applyBorder="1" applyAlignment="1">
      <alignment horizontal="center" vertical="center"/>
    </xf>
    <xf numFmtId="0" fontId="5" fillId="7" borderId="3" xfId="0" applyFont="1" applyFill="1" applyBorder="1" applyAlignment="1">
      <alignment horizontal="center" vertical="center"/>
    </xf>
    <xf numFmtId="0" fontId="40" fillId="0" borderId="4" xfId="0" applyFont="1" applyBorder="1" applyAlignment="1" applyProtection="1">
      <alignment horizontal="center" vertical="center"/>
      <protection locked="0"/>
    </xf>
    <xf numFmtId="0" fontId="40" fillId="0" borderId="2" xfId="0" applyFont="1" applyBorder="1" applyAlignment="1" applyProtection="1">
      <alignment horizontal="center" vertical="center"/>
      <protection locked="0"/>
    </xf>
    <xf numFmtId="0" fontId="40" fillId="0" borderId="3" xfId="0" applyFont="1" applyBorder="1" applyAlignment="1" applyProtection="1">
      <alignment horizontal="center" vertical="center"/>
      <protection locked="0"/>
    </xf>
    <xf numFmtId="0" fontId="45" fillId="0" borderId="15" xfId="0" applyFont="1" applyBorder="1" applyAlignment="1">
      <alignment horizontal="center" vertical="center"/>
    </xf>
    <xf numFmtId="0" fontId="63" fillId="0" borderId="0" xfId="0" applyFont="1" applyFill="1" applyBorder="1" applyAlignment="1">
      <alignment horizontal="left"/>
    </xf>
    <xf numFmtId="0" fontId="31" fillId="6" borderId="1" xfId="0" applyFont="1" applyFill="1" applyBorder="1" applyAlignment="1">
      <alignment horizontal="center" vertical="center" wrapText="1"/>
    </xf>
    <xf numFmtId="0" fontId="25" fillId="6" borderId="1" xfId="0" applyFont="1" applyFill="1" applyBorder="1" applyAlignment="1">
      <alignment horizontal="center" vertical="center" wrapText="1"/>
    </xf>
    <xf numFmtId="0" fontId="49" fillId="7" borderId="4" xfId="0" applyFont="1" applyFill="1" applyBorder="1" applyAlignment="1">
      <alignment horizontal="center" vertical="center"/>
    </xf>
    <xf numFmtId="0" fontId="49" fillId="7" borderId="2" xfId="0" applyFont="1" applyFill="1" applyBorder="1" applyAlignment="1">
      <alignment horizontal="center" vertical="center"/>
    </xf>
    <xf numFmtId="0" fontId="49" fillId="7" borderId="3" xfId="0" applyFont="1" applyFill="1" applyBorder="1" applyAlignment="1">
      <alignment horizontal="center" vertical="center"/>
    </xf>
    <xf numFmtId="0" fontId="46" fillId="7" borderId="4" xfId="0" applyFont="1" applyFill="1" applyBorder="1" applyAlignment="1">
      <alignment horizontal="center" vertical="center"/>
    </xf>
    <xf numFmtId="0" fontId="46" fillId="7" borderId="2" xfId="0" applyFont="1" applyFill="1" applyBorder="1" applyAlignment="1">
      <alignment horizontal="center" vertical="center"/>
    </xf>
    <xf numFmtId="0" fontId="46" fillId="7" borderId="3" xfId="0" applyFont="1" applyFill="1" applyBorder="1" applyAlignment="1">
      <alignment horizontal="center" vertical="center"/>
    </xf>
    <xf numFmtId="0" fontId="60" fillId="14" borderId="4" xfId="0" applyFont="1" applyFill="1" applyBorder="1" applyAlignment="1">
      <alignment horizontal="center" vertical="center" wrapText="1"/>
    </xf>
    <xf numFmtId="0" fontId="60" fillId="14" borderId="2" xfId="0" applyFont="1" applyFill="1" applyBorder="1" applyAlignment="1">
      <alignment horizontal="center" vertical="center" wrapText="1"/>
    </xf>
    <xf numFmtId="0" fontId="60" fillId="14" borderId="3" xfId="0" applyFont="1" applyFill="1" applyBorder="1" applyAlignment="1">
      <alignment horizontal="center" vertical="center" wrapText="1"/>
    </xf>
    <xf numFmtId="0" fontId="60" fillId="14" borderId="5" xfId="0" applyFont="1" applyFill="1" applyBorder="1" applyAlignment="1">
      <alignment horizontal="center" vertical="center" wrapText="1"/>
    </xf>
    <xf numFmtId="0" fontId="60" fillId="14" borderId="7" xfId="0" applyFont="1" applyFill="1" applyBorder="1" applyAlignment="1">
      <alignment horizontal="center" vertical="center" wrapText="1"/>
    </xf>
    <xf numFmtId="0" fontId="60" fillId="14" borderId="1" xfId="0" applyFont="1" applyFill="1" applyBorder="1" applyAlignment="1">
      <alignment horizontal="center" vertical="center"/>
    </xf>
    <xf numFmtId="0" fontId="62" fillId="9" borderId="0" xfId="0" applyFont="1" applyFill="1" applyAlignment="1">
      <alignment horizontal="center" vertical="center" wrapText="1"/>
    </xf>
    <xf numFmtId="0" fontId="60" fillId="14" borderId="1" xfId="0" applyFont="1" applyFill="1" applyBorder="1" applyAlignment="1">
      <alignment horizontal="center" vertical="center" wrapText="1"/>
    </xf>
    <xf numFmtId="0" fontId="0" fillId="23" borderId="5" xfId="0" applyFill="1" applyBorder="1" applyAlignment="1" applyProtection="1">
      <alignment horizontal="center" vertical="center" wrapText="1"/>
      <protection locked="0"/>
    </xf>
    <xf numFmtId="0" fontId="0" fillId="23" borderId="7" xfId="0" applyFill="1" applyBorder="1" applyAlignment="1" applyProtection="1">
      <alignment horizontal="center" vertical="center" wrapText="1"/>
      <protection locked="0"/>
    </xf>
    <xf numFmtId="0" fontId="72" fillId="23" borderId="5" xfId="0" applyFont="1" applyFill="1" applyBorder="1" applyAlignment="1" applyProtection="1">
      <alignment horizontal="center" vertical="center" wrapText="1"/>
      <protection locked="0"/>
    </xf>
    <xf numFmtId="0" fontId="72" fillId="23" borderId="7" xfId="0" applyFont="1" applyFill="1" applyBorder="1" applyAlignment="1" applyProtection="1">
      <alignment horizontal="center" vertical="center" wrapText="1"/>
      <protection locked="0"/>
    </xf>
    <xf numFmtId="0" fontId="71" fillId="25" borderId="5" xfId="0" applyFont="1" applyFill="1" applyBorder="1" applyAlignment="1" applyProtection="1">
      <alignment horizontal="center" vertical="center" wrapText="1"/>
      <protection locked="0"/>
    </xf>
    <xf numFmtId="0" fontId="71" fillId="25" borderId="6" xfId="0" applyFont="1" applyFill="1" applyBorder="1" applyAlignment="1" applyProtection="1">
      <alignment horizontal="center" vertical="center" wrapText="1"/>
      <protection locked="0"/>
    </xf>
    <xf numFmtId="0" fontId="71" fillId="25" borderId="7" xfId="0" applyFont="1" applyFill="1" applyBorder="1" applyAlignment="1" applyProtection="1">
      <alignment horizontal="center" vertical="center" wrapText="1"/>
      <protection locked="0"/>
    </xf>
    <xf numFmtId="0" fontId="34" fillId="6" borderId="1" xfId="0" applyFont="1" applyFill="1" applyBorder="1" applyAlignment="1">
      <alignment horizontal="center" vertical="center"/>
    </xf>
    <xf numFmtId="0" fontId="30" fillId="6" borderId="1" xfId="0" applyFont="1" applyFill="1" applyBorder="1" applyAlignment="1">
      <alignment horizontal="center" vertical="center" wrapText="1"/>
    </xf>
    <xf numFmtId="0" fontId="59" fillId="11" borderId="1" xfId="0" applyFont="1" applyFill="1" applyBorder="1" applyAlignment="1">
      <alignment horizontal="center" vertical="center"/>
    </xf>
    <xf numFmtId="0" fontId="30" fillId="6" borderId="4" xfId="0" applyFont="1" applyFill="1" applyBorder="1" applyAlignment="1">
      <alignment horizontal="center" vertical="center" wrapText="1"/>
    </xf>
    <xf numFmtId="0" fontId="30" fillId="6" borderId="3" xfId="0" applyFont="1" applyFill="1" applyBorder="1" applyAlignment="1">
      <alignment horizontal="center" vertical="center" wrapText="1"/>
    </xf>
    <xf numFmtId="0" fontId="30" fillId="6" borderId="2"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2" fillId="6" borderId="11" xfId="0" applyFont="1" applyFill="1" applyBorder="1" applyAlignment="1">
      <alignment horizontal="center" vertical="center" wrapText="1"/>
    </xf>
    <xf numFmtId="0" fontId="2" fillId="6" borderId="12"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7" borderId="11" xfId="0" applyFont="1" applyFill="1" applyBorder="1" applyAlignment="1">
      <alignment horizontal="center" vertical="center" wrapText="1"/>
    </xf>
    <xf numFmtId="0" fontId="2" fillId="7" borderId="12"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34" fillId="7" borderId="5" xfId="0" applyFont="1" applyFill="1" applyBorder="1" applyAlignment="1">
      <alignment horizontal="center" vertical="center" wrapText="1"/>
    </xf>
    <xf numFmtId="0" fontId="34" fillId="7" borderId="7" xfId="0" applyFont="1" applyFill="1" applyBorder="1" applyAlignment="1">
      <alignment horizontal="center" vertical="center" wrapText="1"/>
    </xf>
    <xf numFmtId="0" fontId="48" fillId="0" borderId="11" xfId="0" applyFont="1" applyBorder="1" applyAlignment="1" applyProtection="1">
      <alignment horizontal="center" vertical="center" wrapText="1"/>
    </xf>
    <xf numFmtId="0" fontId="48" fillId="0" borderId="12" xfId="0" applyFont="1" applyBorder="1" applyAlignment="1" applyProtection="1">
      <alignment horizontal="center" vertical="center" wrapText="1"/>
    </xf>
    <xf numFmtId="0" fontId="48" fillId="0" borderId="8" xfId="0" applyFont="1" applyBorder="1" applyAlignment="1" applyProtection="1">
      <alignment horizontal="center" vertical="center" wrapText="1"/>
    </xf>
    <xf numFmtId="0" fontId="48" fillId="0" borderId="13" xfId="0" applyFont="1" applyBorder="1" applyAlignment="1" applyProtection="1">
      <alignment horizontal="center" vertical="center" wrapText="1"/>
    </xf>
    <xf numFmtId="0" fontId="48" fillId="0" borderId="0" xfId="0" applyFont="1" applyBorder="1" applyAlignment="1" applyProtection="1">
      <alignment horizontal="center" vertical="center" wrapText="1"/>
    </xf>
    <xf numFmtId="0" fontId="48" fillId="0" borderId="9" xfId="0" applyFont="1" applyBorder="1" applyAlignment="1" applyProtection="1">
      <alignment horizontal="center" vertical="center" wrapText="1"/>
    </xf>
    <xf numFmtId="0" fontId="48" fillId="0" borderId="14" xfId="0" applyFont="1" applyBorder="1" applyAlignment="1" applyProtection="1">
      <alignment horizontal="center" vertical="center" wrapText="1"/>
    </xf>
    <xf numFmtId="0" fontId="48" fillId="0" borderId="15" xfId="0" applyFont="1" applyBorder="1" applyAlignment="1" applyProtection="1">
      <alignment horizontal="center" vertical="center" wrapText="1"/>
    </xf>
    <xf numFmtId="0" fontId="48" fillId="0" borderId="10" xfId="0" applyFont="1" applyBorder="1" applyAlignment="1" applyProtection="1">
      <alignment horizontal="center" vertical="center" wrapText="1"/>
    </xf>
    <xf numFmtId="0" fontId="2" fillId="6" borderId="5" xfId="0" applyFont="1" applyFill="1" applyBorder="1" applyAlignment="1">
      <alignment horizontal="center" vertical="center"/>
    </xf>
    <xf numFmtId="0" fontId="2" fillId="6" borderId="6" xfId="0" applyFont="1" applyFill="1" applyBorder="1" applyAlignment="1">
      <alignment horizontal="center" vertical="center"/>
    </xf>
    <xf numFmtId="0" fontId="2" fillId="6" borderId="7" xfId="0" applyFont="1" applyFill="1" applyBorder="1" applyAlignment="1">
      <alignment horizontal="center" vertical="center"/>
    </xf>
    <xf numFmtId="0" fontId="6" fillId="7" borderId="4" xfId="0" applyFont="1" applyFill="1" applyBorder="1" applyAlignment="1">
      <alignment horizontal="left" vertical="center"/>
    </xf>
    <xf numFmtId="0" fontId="6" fillId="7" borderId="2" xfId="0" applyFont="1" applyFill="1" applyBorder="1" applyAlignment="1">
      <alignment horizontal="left" vertical="center"/>
    </xf>
    <xf numFmtId="0" fontId="6" fillId="7" borderId="3" xfId="0" applyFont="1" applyFill="1" applyBorder="1" applyAlignment="1">
      <alignment horizontal="left" vertical="center"/>
    </xf>
    <xf numFmtId="0" fontId="34" fillId="6" borderId="5" xfId="0" applyFont="1" applyFill="1" applyBorder="1" applyAlignment="1">
      <alignment horizontal="center" vertical="center" wrapText="1"/>
    </xf>
    <xf numFmtId="0" fontId="34" fillId="6" borderId="7" xfId="0" applyFont="1" applyFill="1" applyBorder="1" applyAlignment="1">
      <alignment horizontal="center" vertical="center" wrapText="1"/>
    </xf>
    <xf numFmtId="0" fontId="64" fillId="14" borderId="5" xfId="0" applyFont="1" applyFill="1" applyBorder="1" applyAlignment="1">
      <alignment horizontal="center" vertical="center" wrapText="1"/>
    </xf>
    <xf numFmtId="0" fontId="64" fillId="14" borderId="7" xfId="0" applyFont="1" applyFill="1" applyBorder="1" applyAlignment="1">
      <alignment horizontal="center" vertical="center" wrapText="1"/>
    </xf>
    <xf numFmtId="0" fontId="6" fillId="0" borderId="3" xfId="0" applyFont="1" applyBorder="1" applyAlignment="1">
      <alignment horizontal="left" vertical="center"/>
    </xf>
    <xf numFmtId="0" fontId="6" fillId="0" borderId="4"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165" fontId="24" fillId="0" borderId="4" xfId="0" applyNumberFormat="1" applyFont="1" applyBorder="1" applyAlignment="1" applyProtection="1">
      <alignment horizontal="center"/>
    </xf>
    <xf numFmtId="165" fontId="24" fillId="0" borderId="2" xfId="0" applyNumberFormat="1" applyFont="1" applyBorder="1" applyAlignment="1" applyProtection="1">
      <alignment horizontal="center"/>
    </xf>
    <xf numFmtId="165" fontId="24" fillId="0" borderId="3" xfId="0" applyNumberFormat="1" applyFont="1" applyBorder="1" applyAlignment="1" applyProtection="1">
      <alignment horizontal="center"/>
    </xf>
    <xf numFmtId="164" fontId="24" fillId="0" borderId="4" xfId="0" applyNumberFormat="1" applyFont="1" applyBorder="1" applyAlignment="1" applyProtection="1">
      <alignment horizontal="center"/>
    </xf>
    <xf numFmtId="164" fontId="24" fillId="0" borderId="2" xfId="0" applyNumberFormat="1" applyFont="1" applyBorder="1" applyAlignment="1" applyProtection="1">
      <alignment horizontal="center"/>
    </xf>
    <xf numFmtId="164" fontId="24" fillId="0" borderId="3" xfId="0" applyNumberFormat="1" applyFont="1" applyBorder="1" applyAlignment="1" applyProtection="1">
      <alignment horizontal="center"/>
    </xf>
    <xf numFmtId="0" fontId="3" fillId="0" borderId="5" xfId="0" applyFont="1" applyBorder="1" applyAlignment="1" applyProtection="1">
      <alignment horizontal="center" vertical="center"/>
    </xf>
    <xf numFmtId="0" fontId="3" fillId="0" borderId="6" xfId="0" applyFont="1" applyBorder="1" applyAlignment="1" applyProtection="1">
      <alignment horizontal="center" vertical="center"/>
    </xf>
    <xf numFmtId="0" fontId="3" fillId="0" borderId="7" xfId="0" applyFont="1" applyBorder="1" applyAlignment="1" applyProtection="1">
      <alignment horizontal="center" vertical="center"/>
    </xf>
    <xf numFmtId="0" fontId="0" fillId="0" borderId="5" xfId="0" applyBorder="1" applyAlignment="1" applyProtection="1">
      <alignment horizontal="center" vertical="center"/>
    </xf>
    <xf numFmtId="0" fontId="0" fillId="0" borderId="6" xfId="0" applyBorder="1" applyAlignment="1" applyProtection="1">
      <alignment horizontal="center" vertical="center"/>
    </xf>
    <xf numFmtId="0" fontId="0" fillId="0" borderId="7" xfId="0" applyBorder="1" applyAlignment="1" applyProtection="1">
      <alignment horizontal="center" vertical="center"/>
    </xf>
    <xf numFmtId="0" fontId="2" fillId="6"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64" fillId="14" borderId="5" xfId="0" applyFont="1" applyFill="1" applyBorder="1" applyAlignment="1">
      <alignment horizontal="center" vertical="center"/>
    </xf>
    <xf numFmtId="0" fontId="64" fillId="14" borderId="7" xfId="0" applyFont="1" applyFill="1" applyBorder="1" applyAlignment="1">
      <alignment horizontal="center" vertical="center"/>
    </xf>
    <xf numFmtId="0" fontId="12" fillId="0" borderId="0" xfId="0" applyFont="1" applyAlignment="1">
      <alignment horizontal="center" vertical="center" wrapText="1"/>
    </xf>
    <xf numFmtId="0" fontId="15" fillId="0" borderId="0" xfId="0" applyFont="1" applyAlignment="1">
      <alignment horizontal="center" vertical="center" wrapText="1"/>
    </xf>
    <xf numFmtId="0" fontId="48" fillId="7" borderId="4" xfId="0" applyFont="1" applyFill="1" applyBorder="1" applyAlignment="1">
      <alignment horizontal="left" vertical="center"/>
    </xf>
    <xf numFmtId="0" fontId="65" fillId="7" borderId="3" xfId="0" applyFont="1" applyFill="1" applyBorder="1"/>
    <xf numFmtId="0" fontId="66" fillId="7" borderId="4" xfId="0" applyFont="1" applyFill="1" applyBorder="1" applyAlignment="1">
      <alignment horizontal="center" vertical="center"/>
    </xf>
    <xf numFmtId="0" fontId="66" fillId="7" borderId="3" xfId="0" applyFont="1" applyFill="1" applyBorder="1" applyAlignment="1">
      <alignment horizontal="center" vertical="center"/>
    </xf>
    <xf numFmtId="0" fontId="1" fillId="6" borderId="11" xfId="0" applyFont="1" applyFill="1" applyBorder="1" applyAlignment="1">
      <alignment horizontal="center" vertical="center" wrapText="1"/>
    </xf>
    <xf numFmtId="0" fontId="1" fillId="6" borderId="8" xfId="0" applyFont="1" applyFill="1" applyBorder="1" applyAlignment="1">
      <alignment horizontal="center" vertical="center" wrapText="1"/>
    </xf>
    <xf numFmtId="0" fontId="1" fillId="6" borderId="13" xfId="0" applyFont="1" applyFill="1" applyBorder="1" applyAlignment="1">
      <alignment horizontal="center" vertical="center" wrapText="1"/>
    </xf>
    <xf numFmtId="0" fontId="1" fillId="6" borderId="9"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1" fillId="6" borderId="10" xfId="0" applyFont="1" applyFill="1" applyBorder="1" applyAlignment="1">
      <alignment horizontal="center" vertical="center" wrapText="1"/>
    </xf>
    <xf numFmtId="0" fontId="48" fillId="0" borderId="11" xfId="0" applyFont="1" applyFill="1" applyBorder="1" applyAlignment="1" applyProtection="1">
      <alignment horizontal="center" vertical="center" wrapText="1"/>
      <protection locked="0"/>
    </xf>
    <xf numFmtId="0" fontId="48" fillId="0" borderId="12" xfId="0" applyFont="1" applyFill="1" applyBorder="1" applyAlignment="1" applyProtection="1">
      <alignment horizontal="center" vertical="center" wrapText="1"/>
      <protection locked="0"/>
    </xf>
    <xf numFmtId="0" fontId="48" fillId="0" borderId="8" xfId="0" applyFont="1" applyFill="1" applyBorder="1" applyAlignment="1" applyProtection="1">
      <alignment horizontal="center" vertical="center" wrapText="1"/>
      <protection locked="0"/>
    </xf>
    <xf numFmtId="0" fontId="48" fillId="0" borderId="13" xfId="0" applyFont="1" applyFill="1" applyBorder="1" applyAlignment="1" applyProtection="1">
      <alignment horizontal="center" vertical="center" wrapText="1"/>
      <protection locked="0"/>
    </xf>
    <xf numFmtId="0" fontId="48" fillId="0" borderId="0" xfId="0" applyFont="1" applyFill="1" applyBorder="1" applyAlignment="1" applyProtection="1">
      <alignment horizontal="center" vertical="center" wrapText="1"/>
      <protection locked="0"/>
    </xf>
    <xf numFmtId="0" fontId="48" fillId="0" borderId="9" xfId="0" applyFont="1" applyFill="1" applyBorder="1" applyAlignment="1" applyProtection="1">
      <alignment horizontal="center" vertical="center" wrapText="1"/>
      <protection locked="0"/>
    </xf>
    <xf numFmtId="0" fontId="48" fillId="0" borderId="14" xfId="0" applyFont="1" applyFill="1" applyBorder="1" applyAlignment="1" applyProtection="1">
      <alignment horizontal="center" vertical="center" wrapText="1"/>
      <protection locked="0"/>
    </xf>
    <xf numFmtId="0" fontId="48" fillId="0" borderId="15" xfId="0" applyFont="1" applyFill="1" applyBorder="1" applyAlignment="1" applyProtection="1">
      <alignment horizontal="center" vertical="center" wrapText="1"/>
      <protection locked="0"/>
    </xf>
    <xf numFmtId="0" fontId="48" fillId="0" borderId="10" xfId="0" applyFont="1" applyFill="1" applyBorder="1" applyAlignment="1" applyProtection="1">
      <alignment horizontal="center" vertical="center" wrapText="1"/>
      <protection locked="0"/>
    </xf>
    <xf numFmtId="0" fontId="13" fillId="0" borderId="15" xfId="0" applyFont="1" applyBorder="1" applyAlignment="1">
      <alignment horizontal="right" vertical="center"/>
    </xf>
    <xf numFmtId="0" fontId="3" fillId="0" borderId="1" xfId="0" applyFont="1" applyBorder="1" applyAlignment="1">
      <alignment horizontal="center" vertical="center"/>
    </xf>
    <xf numFmtId="0" fontId="53" fillId="11" borderId="0" xfId="0" applyFont="1" applyFill="1" applyAlignment="1" applyProtection="1">
      <alignment horizontal="left" vertical="center" wrapText="1"/>
    </xf>
    <xf numFmtId="0" fontId="67" fillId="11" borderId="0" xfId="0" applyFont="1" applyFill="1" applyAlignment="1" applyProtection="1">
      <alignment horizontal="center" vertical="top" textRotation="180"/>
      <protection locked="0"/>
    </xf>
    <xf numFmtId="0" fontId="57" fillId="13" borderId="4" xfId="0" applyFont="1" applyFill="1" applyBorder="1" applyAlignment="1" applyProtection="1">
      <alignment horizontal="center" vertical="center" wrapText="1"/>
    </xf>
    <xf numFmtId="0" fontId="57" fillId="13" borderId="2" xfId="0" applyFont="1" applyFill="1" applyBorder="1" applyAlignment="1" applyProtection="1">
      <alignment horizontal="center" vertical="center" wrapText="1"/>
    </xf>
    <xf numFmtId="0" fontId="57" fillId="13" borderId="3" xfId="0" applyFont="1" applyFill="1" applyBorder="1" applyAlignment="1" applyProtection="1">
      <alignment horizontal="center" vertical="center" wrapText="1"/>
    </xf>
  </cellXfs>
  <cellStyles count="5">
    <cellStyle name="Hipervínculo" xfId="1" builtinId="8"/>
    <cellStyle name="Normal" xfId="0" builtinId="0"/>
    <cellStyle name="Normal 2" xfId="2"/>
    <cellStyle name="Normal_Hoja1" xfId="3"/>
    <cellStyle name="Porcentaje"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s-GT" sz="1200"/>
              <a:t>Gráfico 1 - Avance Físico</a:t>
            </a:r>
            <a:r>
              <a:rPr lang="es-GT" sz="1200" baseline="0"/>
              <a:t> y Financiero de las Municipalidades</a:t>
            </a:r>
            <a:endParaRPr lang="es-GT" sz="1200"/>
          </a:p>
        </c:rich>
      </c:tx>
      <c:overlay val="0"/>
    </c:title>
    <c:autoTitleDeleted val="0"/>
    <c:plotArea>
      <c:layout/>
      <c:barChart>
        <c:barDir val="bar"/>
        <c:grouping val="clustered"/>
        <c:varyColors val="0"/>
        <c:ser>
          <c:idx val="0"/>
          <c:order val="0"/>
          <c:spPr>
            <a:pattFill prst="ltVert">
              <a:fgClr>
                <a:schemeClr val="accent1"/>
              </a:fgClr>
              <a:bgClr>
                <a:schemeClr val="bg1"/>
              </a:bgClr>
            </a:pattFill>
            <a:ln w="19050">
              <a:solidFill>
                <a:schemeClr val="accent1">
                  <a:lumMod val="75000"/>
                </a:schemeClr>
              </a:solidFill>
            </a:ln>
          </c:spPr>
          <c:invertIfNegative val="0"/>
          <c:dLbls>
            <c:spPr>
              <a:noFill/>
              <a:ln>
                <a:noFill/>
              </a:ln>
              <a:effectLst/>
            </c:spPr>
            <c:txPr>
              <a:bodyPr/>
              <a:lstStyle/>
              <a:p>
                <a:pPr>
                  <a:defRPr sz="2000" b="1">
                    <a:solidFill>
                      <a:schemeClr val="tx2">
                        <a:lumMod val="50000"/>
                      </a:schemeClr>
                    </a:solidFill>
                  </a:defRPr>
                </a:pPr>
                <a:endParaRPr lang="es-GT"/>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Gráficas!$C$4:$D$4</c:f>
              <c:strCache>
                <c:ptCount val="2"/>
                <c:pt idx="0">
                  <c:v>Avance físico</c:v>
                </c:pt>
                <c:pt idx="1">
                  <c:v>Avance financiero</c:v>
                </c:pt>
              </c:strCache>
            </c:strRef>
          </c:cat>
          <c:val>
            <c:numRef>
              <c:f>Gráficas!$C$5:$D$5</c:f>
              <c:numCache>
                <c:formatCode>0%</c:formatCode>
                <c:ptCount val="2"/>
                <c:pt idx="0">
                  <c:v>0.49286914023230283</c:v>
                </c:pt>
                <c:pt idx="1">
                  <c:v>0.39055237151206917</c:v>
                </c:pt>
              </c:numCache>
            </c:numRef>
          </c:val>
        </c:ser>
        <c:dLbls>
          <c:showLegendKey val="0"/>
          <c:showVal val="0"/>
          <c:showCatName val="0"/>
          <c:showSerName val="0"/>
          <c:showPercent val="0"/>
          <c:showBubbleSize val="0"/>
        </c:dLbls>
        <c:gapWidth val="150"/>
        <c:axId val="296203056"/>
        <c:axId val="296202272"/>
      </c:barChart>
      <c:catAx>
        <c:axId val="296203056"/>
        <c:scaling>
          <c:orientation val="minMax"/>
        </c:scaling>
        <c:delete val="0"/>
        <c:axPos val="l"/>
        <c:numFmt formatCode="General" sourceLinked="1"/>
        <c:majorTickMark val="out"/>
        <c:minorTickMark val="none"/>
        <c:tickLblPos val="nextTo"/>
        <c:txPr>
          <a:bodyPr/>
          <a:lstStyle/>
          <a:p>
            <a:pPr>
              <a:defRPr b="1"/>
            </a:pPr>
            <a:endParaRPr lang="es-GT"/>
          </a:p>
        </c:txPr>
        <c:crossAx val="296202272"/>
        <c:crosses val="autoZero"/>
        <c:auto val="1"/>
        <c:lblAlgn val="ctr"/>
        <c:lblOffset val="100"/>
        <c:noMultiLvlLbl val="0"/>
      </c:catAx>
      <c:valAx>
        <c:axId val="296202272"/>
        <c:scaling>
          <c:orientation val="minMax"/>
        </c:scaling>
        <c:delete val="0"/>
        <c:axPos val="b"/>
        <c:majorGridlines/>
        <c:numFmt formatCode="0%" sourceLinked="1"/>
        <c:majorTickMark val="out"/>
        <c:minorTickMark val="none"/>
        <c:tickLblPos val="nextTo"/>
        <c:crossAx val="296203056"/>
        <c:crosses val="autoZero"/>
        <c:crossBetween val="between"/>
      </c:valAx>
      <c:spPr>
        <a:solidFill>
          <a:schemeClr val="bg1">
            <a:lumMod val="85000"/>
          </a:schemeClr>
        </a:solidFill>
      </c:spPr>
    </c:plotArea>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s-GT" sz="1400"/>
              <a:t>Gráfico 7 - Ejecución cuatrimestral</a:t>
            </a:r>
            <a:r>
              <a:rPr lang="es-GT" sz="1400" baseline="0"/>
              <a:t> del presupuesto de inversión municipal</a:t>
            </a:r>
            <a:endParaRPr lang="es-GT" sz="1400"/>
          </a:p>
        </c:rich>
      </c:tx>
      <c:overlay val="0"/>
    </c:title>
    <c:autoTitleDeleted val="0"/>
    <c:plotArea>
      <c:layout/>
      <c:barChart>
        <c:barDir val="col"/>
        <c:grouping val="stacked"/>
        <c:varyColors val="0"/>
        <c:ser>
          <c:idx val="2"/>
          <c:order val="2"/>
          <c:tx>
            <c:strRef>
              <c:f>Gráficas!$C$162</c:f>
              <c:strCache>
                <c:ptCount val="1"/>
                <c:pt idx="0">
                  <c:v>Presupuesto Ejecutado (1er. Cuatrimestre)</c:v>
                </c:pt>
              </c:strCache>
            </c:strRef>
          </c:tx>
          <c:invertIfNegative val="0"/>
          <c:cat>
            <c:strRef>
              <c:f>Gráficas!$D$159:$F$159</c:f>
              <c:strCache>
                <c:ptCount val="3"/>
                <c:pt idx="0">
                  <c:v>Presupuesto total</c:v>
                </c:pt>
                <c:pt idx="1">
                  <c:v>Funcionamiento</c:v>
                </c:pt>
                <c:pt idx="2">
                  <c:v>Inversión</c:v>
                </c:pt>
              </c:strCache>
            </c:strRef>
          </c:cat>
          <c:val>
            <c:numRef>
              <c:f>Gráficas!$D$162:$F$162</c:f>
              <c:numCache>
                <c:formatCode>_("Q"* #,##0.00_);_("Q"* \(#,##0.00\);_("Q"* "-"??_);_(@_)</c:formatCode>
                <c:ptCount val="3"/>
                <c:pt idx="0">
                  <c:v>12453209.17</c:v>
                </c:pt>
                <c:pt idx="1">
                  <c:v>5522218.54</c:v>
                </c:pt>
                <c:pt idx="2">
                  <c:v>6930990.6300000008</c:v>
                </c:pt>
              </c:numCache>
            </c:numRef>
          </c:val>
        </c:ser>
        <c:ser>
          <c:idx val="3"/>
          <c:order val="3"/>
          <c:tx>
            <c:strRef>
              <c:f>Gráficas!$C$163</c:f>
              <c:strCache>
                <c:ptCount val="1"/>
                <c:pt idx="0">
                  <c:v>Presupuesto Ejecutado (2do. Cuatrimestre)</c:v>
                </c:pt>
              </c:strCache>
            </c:strRef>
          </c:tx>
          <c:invertIfNegative val="0"/>
          <c:cat>
            <c:strRef>
              <c:f>Gráficas!$D$159:$F$159</c:f>
              <c:strCache>
                <c:ptCount val="3"/>
                <c:pt idx="0">
                  <c:v>Presupuesto total</c:v>
                </c:pt>
                <c:pt idx="1">
                  <c:v>Funcionamiento</c:v>
                </c:pt>
                <c:pt idx="2">
                  <c:v>Inversión</c:v>
                </c:pt>
              </c:strCache>
            </c:strRef>
          </c:cat>
          <c:val>
            <c:numRef>
              <c:f>Gráficas!$D$163:$F$163</c:f>
              <c:numCache>
                <c:formatCode>_("Q"* #,##0.00_);_("Q"* \(#,##0.00\);_("Q"* "-"??_);_(@_)</c:formatCode>
                <c:ptCount val="3"/>
                <c:pt idx="0">
                  <c:v>13305701.250000002</c:v>
                </c:pt>
                <c:pt idx="1">
                  <c:v>5242010.6100000003</c:v>
                </c:pt>
                <c:pt idx="2">
                  <c:v>8063690.6399999997</c:v>
                </c:pt>
              </c:numCache>
            </c:numRef>
          </c:val>
        </c:ser>
        <c:ser>
          <c:idx val="4"/>
          <c:order val="4"/>
          <c:tx>
            <c:strRef>
              <c:f>Gráficas!$C$164</c:f>
              <c:strCache>
                <c:ptCount val="1"/>
                <c:pt idx="0">
                  <c:v>Presupuesto Ejecutado (3er. Cuatrimestre)</c:v>
                </c:pt>
              </c:strCache>
            </c:strRef>
          </c:tx>
          <c:invertIfNegative val="0"/>
          <c:cat>
            <c:strRef>
              <c:f>Gráficas!$D$159:$F$159</c:f>
              <c:strCache>
                <c:ptCount val="3"/>
                <c:pt idx="0">
                  <c:v>Presupuesto total</c:v>
                </c:pt>
                <c:pt idx="1">
                  <c:v>Funcionamiento</c:v>
                </c:pt>
                <c:pt idx="2">
                  <c:v>Inversión</c:v>
                </c:pt>
              </c:strCache>
            </c:strRef>
          </c:cat>
          <c:val>
            <c:numRef>
              <c:f>Gráficas!$D$164:$F$164</c:f>
              <c:numCache>
                <c:formatCode>_("Q"* #,##0.00_);_("Q"* \(#,##0.00\);_("Q"* "-"??_);_(@_)</c:formatCode>
                <c:ptCount val="3"/>
                <c:pt idx="0">
                  <c:v>0</c:v>
                </c:pt>
                <c:pt idx="1">
                  <c:v>0</c:v>
                </c:pt>
                <c:pt idx="2">
                  <c:v>0</c:v>
                </c:pt>
              </c:numCache>
            </c:numRef>
          </c:val>
        </c:ser>
        <c:dLbls>
          <c:showLegendKey val="0"/>
          <c:showVal val="0"/>
          <c:showCatName val="0"/>
          <c:showSerName val="0"/>
          <c:showPercent val="0"/>
          <c:showBubbleSize val="0"/>
        </c:dLbls>
        <c:gapWidth val="150"/>
        <c:overlap val="100"/>
        <c:axId val="298213376"/>
        <c:axId val="298217296"/>
      </c:barChart>
      <c:lineChart>
        <c:grouping val="standard"/>
        <c:varyColors val="0"/>
        <c:ser>
          <c:idx val="0"/>
          <c:order val="0"/>
          <c:tx>
            <c:strRef>
              <c:f>Gráficas!$C$160</c:f>
              <c:strCache>
                <c:ptCount val="1"/>
                <c:pt idx="0">
                  <c:v>Presupuesto Aprobado</c:v>
                </c:pt>
              </c:strCache>
            </c:strRef>
          </c:tx>
          <c:marker>
            <c:symbol val="circle"/>
            <c:size val="8"/>
            <c:spPr>
              <a:solidFill>
                <a:schemeClr val="bg1">
                  <a:lumMod val="75000"/>
                </a:schemeClr>
              </a:solidFill>
              <a:ln w="31750"/>
            </c:spPr>
          </c:marker>
          <c:cat>
            <c:strRef>
              <c:f>Gráficas!$D$159:$F$159</c:f>
              <c:strCache>
                <c:ptCount val="3"/>
                <c:pt idx="0">
                  <c:v>Presupuesto total</c:v>
                </c:pt>
                <c:pt idx="1">
                  <c:v>Funcionamiento</c:v>
                </c:pt>
                <c:pt idx="2">
                  <c:v>Inversión</c:v>
                </c:pt>
              </c:strCache>
            </c:strRef>
          </c:cat>
          <c:val>
            <c:numRef>
              <c:f>Gráficas!$D$160:$F$160</c:f>
              <c:numCache>
                <c:formatCode>_("Q"* #,##0.00_);_("Q"* \(#,##0.00\);_("Q"* "-"??_);_(@_)</c:formatCode>
                <c:ptCount val="3"/>
                <c:pt idx="0">
                  <c:v>31536060</c:v>
                </c:pt>
                <c:pt idx="1">
                  <c:v>13427860</c:v>
                </c:pt>
                <c:pt idx="2">
                  <c:v>18158200</c:v>
                </c:pt>
              </c:numCache>
            </c:numRef>
          </c:val>
          <c:smooth val="0"/>
        </c:ser>
        <c:ser>
          <c:idx val="1"/>
          <c:order val="1"/>
          <c:tx>
            <c:strRef>
              <c:f>Gráficas!$C$161</c:f>
              <c:strCache>
                <c:ptCount val="1"/>
                <c:pt idx="0">
                  <c:v>Presupuesto Vigente</c:v>
                </c:pt>
              </c:strCache>
            </c:strRef>
          </c:tx>
          <c:marker>
            <c:symbol val="circle"/>
            <c:size val="8"/>
            <c:spPr>
              <a:solidFill>
                <a:schemeClr val="bg1">
                  <a:lumMod val="75000"/>
                </a:schemeClr>
              </a:solidFill>
              <a:ln w="31750"/>
            </c:spPr>
          </c:marker>
          <c:cat>
            <c:strRef>
              <c:f>Gráficas!$D$159:$F$159</c:f>
              <c:strCache>
                <c:ptCount val="3"/>
                <c:pt idx="0">
                  <c:v>Presupuesto total</c:v>
                </c:pt>
                <c:pt idx="1">
                  <c:v>Funcionamiento</c:v>
                </c:pt>
                <c:pt idx="2">
                  <c:v>Inversión</c:v>
                </c:pt>
              </c:strCache>
            </c:strRef>
          </c:cat>
          <c:val>
            <c:numRef>
              <c:f>Gráficas!$D$161:$F$161</c:f>
              <c:numCache>
                <c:formatCode>_("Q"* #,##0.00_);_("Q"* \(#,##0.00\);_("Q"* "-"??_);_(@_)</c:formatCode>
                <c:ptCount val="3"/>
                <c:pt idx="0">
                  <c:v>32986624.800000001</c:v>
                </c:pt>
                <c:pt idx="1">
                  <c:v>13427860</c:v>
                </c:pt>
                <c:pt idx="2">
                  <c:v>19608764.800000001</c:v>
                </c:pt>
              </c:numCache>
            </c:numRef>
          </c:val>
          <c:smooth val="0"/>
        </c:ser>
        <c:dLbls>
          <c:showLegendKey val="0"/>
          <c:showVal val="0"/>
          <c:showCatName val="0"/>
          <c:showSerName val="0"/>
          <c:showPercent val="0"/>
          <c:showBubbleSize val="0"/>
        </c:dLbls>
        <c:marker val="1"/>
        <c:smooth val="0"/>
        <c:axId val="298213376"/>
        <c:axId val="298217296"/>
      </c:lineChart>
      <c:catAx>
        <c:axId val="298213376"/>
        <c:scaling>
          <c:orientation val="minMax"/>
        </c:scaling>
        <c:delete val="0"/>
        <c:axPos val="b"/>
        <c:majorGridlines>
          <c:spPr>
            <a:ln>
              <a:solidFill>
                <a:schemeClr val="bg1">
                  <a:lumMod val="75000"/>
                </a:schemeClr>
              </a:solidFill>
            </a:ln>
          </c:spPr>
        </c:majorGridlines>
        <c:numFmt formatCode="General" sourceLinked="1"/>
        <c:majorTickMark val="out"/>
        <c:minorTickMark val="none"/>
        <c:tickLblPos val="nextTo"/>
        <c:crossAx val="298217296"/>
        <c:crosses val="autoZero"/>
        <c:auto val="1"/>
        <c:lblAlgn val="ctr"/>
        <c:lblOffset val="100"/>
        <c:noMultiLvlLbl val="0"/>
      </c:catAx>
      <c:valAx>
        <c:axId val="298217296"/>
        <c:scaling>
          <c:orientation val="minMax"/>
        </c:scaling>
        <c:delete val="0"/>
        <c:axPos val="l"/>
        <c:majorGridlines/>
        <c:numFmt formatCode="_(&quot;Q&quot;* #,##0.00_);_(&quot;Q&quot;* \(#,##0.00\);_(&quot;Q&quot;* &quot;-&quot;??_);_(@_)" sourceLinked="1"/>
        <c:majorTickMark val="out"/>
        <c:minorTickMark val="none"/>
        <c:tickLblPos val="nextTo"/>
        <c:crossAx val="298213376"/>
        <c:crosses val="autoZero"/>
        <c:crossBetween val="between"/>
      </c:valAx>
      <c:spPr>
        <a:solidFill>
          <a:schemeClr val="bg1">
            <a:lumMod val="85000"/>
          </a:schemeClr>
        </a:solidFill>
      </c:spPr>
    </c:plotArea>
    <c:legend>
      <c:legendPos val="b"/>
      <c:overlay val="0"/>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s-GT" sz="1200"/>
              <a:t>Gráfico 11 - Ejecución cuatrimestral del presupuesto municipal destinado a recursos hídricos</a:t>
            </a:r>
          </a:p>
        </c:rich>
      </c:tx>
      <c:overlay val="0"/>
    </c:title>
    <c:autoTitleDeleted val="0"/>
    <c:plotArea>
      <c:layout/>
      <c:barChart>
        <c:barDir val="col"/>
        <c:grouping val="stacked"/>
        <c:varyColors val="0"/>
        <c:ser>
          <c:idx val="2"/>
          <c:order val="2"/>
          <c:tx>
            <c:strRef>
              <c:f>Gráficas!$C$234</c:f>
              <c:strCache>
                <c:ptCount val="1"/>
                <c:pt idx="0">
                  <c:v>Presupuesto Ejecutado (1er. Cuatrimestre)</c:v>
                </c:pt>
              </c:strCache>
            </c:strRef>
          </c:tx>
          <c:invertIfNegative val="0"/>
          <c:cat>
            <c:strRef>
              <c:f>Gráficas!$D$231:$F$231</c:f>
              <c:strCache>
                <c:ptCount val="3"/>
                <c:pt idx="0">
                  <c:v>Presupuesto total</c:v>
                </c:pt>
                <c:pt idx="1">
                  <c:v>Funcionamiento</c:v>
                </c:pt>
                <c:pt idx="2">
                  <c:v>Inversión</c:v>
                </c:pt>
              </c:strCache>
            </c:strRef>
          </c:cat>
          <c:val>
            <c:numRef>
              <c:f>Gráficas!$D$234:$F$234</c:f>
              <c:numCache>
                <c:formatCode>_("Q"* #,##0.00_);_("Q"* \(#,##0.00\);_("Q"* "-"??_);_(@_)</c:formatCode>
                <c:ptCount val="3"/>
                <c:pt idx="0">
                  <c:v>0</c:v>
                </c:pt>
                <c:pt idx="1">
                  <c:v>0</c:v>
                </c:pt>
                <c:pt idx="2">
                  <c:v>0</c:v>
                </c:pt>
              </c:numCache>
            </c:numRef>
          </c:val>
        </c:ser>
        <c:ser>
          <c:idx val="3"/>
          <c:order val="3"/>
          <c:tx>
            <c:strRef>
              <c:f>Gráficas!$C$235</c:f>
              <c:strCache>
                <c:ptCount val="1"/>
                <c:pt idx="0">
                  <c:v>Presupuesto Ejecutado (2do. Cuatrimestre)</c:v>
                </c:pt>
              </c:strCache>
            </c:strRef>
          </c:tx>
          <c:invertIfNegative val="0"/>
          <c:cat>
            <c:strRef>
              <c:f>Gráficas!$D$231:$F$231</c:f>
              <c:strCache>
                <c:ptCount val="3"/>
                <c:pt idx="0">
                  <c:v>Presupuesto total</c:v>
                </c:pt>
                <c:pt idx="1">
                  <c:v>Funcionamiento</c:v>
                </c:pt>
                <c:pt idx="2">
                  <c:v>Inversión</c:v>
                </c:pt>
              </c:strCache>
            </c:strRef>
          </c:cat>
          <c:val>
            <c:numRef>
              <c:f>Gráficas!$D$235:$F$235</c:f>
              <c:numCache>
                <c:formatCode>_("Q"* #,##0.00_);_("Q"* \(#,##0.00\);_("Q"* "-"??_);_(@_)</c:formatCode>
                <c:ptCount val="3"/>
                <c:pt idx="0">
                  <c:v>0</c:v>
                </c:pt>
                <c:pt idx="1">
                  <c:v>0</c:v>
                </c:pt>
                <c:pt idx="2">
                  <c:v>0</c:v>
                </c:pt>
              </c:numCache>
            </c:numRef>
          </c:val>
        </c:ser>
        <c:ser>
          <c:idx val="4"/>
          <c:order val="4"/>
          <c:tx>
            <c:strRef>
              <c:f>Gráficas!$C$236</c:f>
              <c:strCache>
                <c:ptCount val="1"/>
                <c:pt idx="0">
                  <c:v>Presupuesto Ejecutado (3er. Cuatrimestre)</c:v>
                </c:pt>
              </c:strCache>
            </c:strRef>
          </c:tx>
          <c:invertIfNegative val="0"/>
          <c:cat>
            <c:strRef>
              <c:f>Gráficas!$D$231:$F$231</c:f>
              <c:strCache>
                <c:ptCount val="3"/>
                <c:pt idx="0">
                  <c:v>Presupuesto total</c:v>
                </c:pt>
                <c:pt idx="1">
                  <c:v>Funcionamiento</c:v>
                </c:pt>
                <c:pt idx="2">
                  <c:v>Inversión</c:v>
                </c:pt>
              </c:strCache>
            </c:strRef>
          </c:cat>
          <c:val>
            <c:numRef>
              <c:f>Gráficas!$D$236:$F$236</c:f>
              <c:numCache>
                <c:formatCode>_("Q"* #,##0.00_);_("Q"* \(#,##0.00\);_("Q"* "-"??_);_(@_)</c:formatCode>
                <c:ptCount val="3"/>
                <c:pt idx="0">
                  <c:v>0</c:v>
                </c:pt>
                <c:pt idx="1">
                  <c:v>0</c:v>
                </c:pt>
                <c:pt idx="2">
                  <c:v>0</c:v>
                </c:pt>
              </c:numCache>
            </c:numRef>
          </c:val>
        </c:ser>
        <c:dLbls>
          <c:showLegendKey val="0"/>
          <c:showVal val="0"/>
          <c:showCatName val="0"/>
          <c:showSerName val="0"/>
          <c:showPercent val="0"/>
          <c:showBubbleSize val="0"/>
        </c:dLbls>
        <c:gapWidth val="150"/>
        <c:overlap val="100"/>
        <c:axId val="298218864"/>
        <c:axId val="298213768"/>
      </c:barChart>
      <c:lineChart>
        <c:grouping val="standard"/>
        <c:varyColors val="0"/>
        <c:ser>
          <c:idx val="0"/>
          <c:order val="0"/>
          <c:tx>
            <c:strRef>
              <c:f>Gráficas!$C$232</c:f>
              <c:strCache>
                <c:ptCount val="1"/>
                <c:pt idx="0">
                  <c:v>Presupuesto Aprobado</c:v>
                </c:pt>
              </c:strCache>
            </c:strRef>
          </c:tx>
          <c:marker>
            <c:symbol val="circle"/>
            <c:size val="8"/>
            <c:spPr>
              <a:solidFill>
                <a:schemeClr val="bg1">
                  <a:lumMod val="75000"/>
                </a:schemeClr>
              </a:solidFill>
              <a:ln w="31750"/>
            </c:spPr>
          </c:marker>
          <c:cat>
            <c:strRef>
              <c:f>Gráficas!$D$231:$F$231</c:f>
              <c:strCache>
                <c:ptCount val="3"/>
                <c:pt idx="0">
                  <c:v>Presupuesto total</c:v>
                </c:pt>
                <c:pt idx="1">
                  <c:v>Funcionamiento</c:v>
                </c:pt>
                <c:pt idx="2">
                  <c:v>Inversión</c:v>
                </c:pt>
              </c:strCache>
            </c:strRef>
          </c:cat>
          <c:val>
            <c:numRef>
              <c:f>Gráficas!$D$232:$F$232</c:f>
              <c:numCache>
                <c:formatCode>_("Q"* #,##0.00_);_("Q"* \(#,##0.00\);_("Q"* "-"??_);_(@_)</c:formatCode>
                <c:ptCount val="3"/>
                <c:pt idx="0">
                  <c:v>0</c:v>
                </c:pt>
                <c:pt idx="1">
                  <c:v>0</c:v>
                </c:pt>
                <c:pt idx="2">
                  <c:v>0</c:v>
                </c:pt>
              </c:numCache>
            </c:numRef>
          </c:val>
          <c:smooth val="0"/>
        </c:ser>
        <c:ser>
          <c:idx val="1"/>
          <c:order val="1"/>
          <c:tx>
            <c:strRef>
              <c:f>Gráficas!$C$233</c:f>
              <c:strCache>
                <c:ptCount val="1"/>
                <c:pt idx="0">
                  <c:v>Presupuesto Vigente</c:v>
                </c:pt>
              </c:strCache>
            </c:strRef>
          </c:tx>
          <c:marker>
            <c:symbol val="circle"/>
            <c:size val="8"/>
            <c:spPr>
              <a:solidFill>
                <a:schemeClr val="bg1">
                  <a:lumMod val="75000"/>
                </a:schemeClr>
              </a:solidFill>
              <a:ln w="31750"/>
            </c:spPr>
          </c:marker>
          <c:cat>
            <c:strRef>
              <c:f>Gráficas!$D$231:$F$231</c:f>
              <c:strCache>
                <c:ptCount val="3"/>
                <c:pt idx="0">
                  <c:v>Presupuesto total</c:v>
                </c:pt>
                <c:pt idx="1">
                  <c:v>Funcionamiento</c:v>
                </c:pt>
                <c:pt idx="2">
                  <c:v>Inversión</c:v>
                </c:pt>
              </c:strCache>
            </c:strRef>
          </c:cat>
          <c:val>
            <c:numRef>
              <c:f>Gráficas!$D$233:$F$233</c:f>
              <c:numCache>
                <c:formatCode>_("Q"* #,##0.00_);_("Q"* \(#,##0.00\);_("Q"* "-"??_);_(@_)</c:formatCode>
                <c:ptCount val="3"/>
                <c:pt idx="0">
                  <c:v>0</c:v>
                </c:pt>
                <c:pt idx="1">
                  <c:v>0</c:v>
                </c:pt>
                <c:pt idx="2">
                  <c:v>0</c:v>
                </c:pt>
              </c:numCache>
            </c:numRef>
          </c:val>
          <c:smooth val="0"/>
        </c:ser>
        <c:dLbls>
          <c:showLegendKey val="0"/>
          <c:showVal val="0"/>
          <c:showCatName val="0"/>
          <c:showSerName val="0"/>
          <c:showPercent val="0"/>
          <c:showBubbleSize val="0"/>
        </c:dLbls>
        <c:marker val="1"/>
        <c:smooth val="0"/>
        <c:axId val="298218864"/>
        <c:axId val="298213768"/>
      </c:lineChart>
      <c:catAx>
        <c:axId val="298218864"/>
        <c:scaling>
          <c:orientation val="minMax"/>
        </c:scaling>
        <c:delete val="0"/>
        <c:axPos val="b"/>
        <c:majorGridlines>
          <c:spPr>
            <a:ln>
              <a:solidFill>
                <a:schemeClr val="bg1">
                  <a:lumMod val="75000"/>
                </a:schemeClr>
              </a:solidFill>
            </a:ln>
          </c:spPr>
        </c:majorGridlines>
        <c:numFmt formatCode="General" sourceLinked="1"/>
        <c:majorTickMark val="out"/>
        <c:minorTickMark val="none"/>
        <c:tickLblPos val="nextTo"/>
        <c:txPr>
          <a:bodyPr/>
          <a:lstStyle/>
          <a:p>
            <a:pPr>
              <a:defRPr sz="800"/>
            </a:pPr>
            <a:endParaRPr lang="es-GT"/>
          </a:p>
        </c:txPr>
        <c:crossAx val="298213768"/>
        <c:crosses val="autoZero"/>
        <c:auto val="1"/>
        <c:lblAlgn val="ctr"/>
        <c:lblOffset val="100"/>
        <c:noMultiLvlLbl val="0"/>
      </c:catAx>
      <c:valAx>
        <c:axId val="298213768"/>
        <c:scaling>
          <c:orientation val="minMax"/>
        </c:scaling>
        <c:delete val="0"/>
        <c:axPos val="l"/>
        <c:majorGridlines/>
        <c:numFmt formatCode="_(&quot;Q&quot;* #,##0.00_);_(&quot;Q&quot;* \(#,##0.00\);_(&quot;Q&quot;* &quot;-&quot;??_);_(@_)" sourceLinked="1"/>
        <c:majorTickMark val="out"/>
        <c:minorTickMark val="none"/>
        <c:tickLblPos val="nextTo"/>
        <c:crossAx val="298218864"/>
        <c:crosses val="autoZero"/>
        <c:crossBetween val="between"/>
      </c:valAx>
      <c:spPr>
        <a:solidFill>
          <a:schemeClr val="bg1">
            <a:lumMod val="85000"/>
          </a:schemeClr>
        </a:solidFill>
      </c:spPr>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GT"/>
              <a:t>Gráfico 2</a:t>
            </a:r>
            <a:r>
              <a:rPr lang="es-GT" baseline="0"/>
              <a:t> - </a:t>
            </a:r>
            <a:r>
              <a:rPr lang="es-GT"/>
              <a:t>Contribución municipal a los Pactos</a:t>
            </a:r>
          </a:p>
        </c:rich>
      </c:tx>
      <c:overlay val="0"/>
    </c:title>
    <c:autoTitleDeleted val="0"/>
    <c:plotArea>
      <c:layout/>
      <c:pieChart>
        <c:varyColors val="1"/>
        <c:ser>
          <c:idx val="0"/>
          <c:order val="0"/>
          <c:spPr>
            <a:ln>
              <a:solidFill>
                <a:schemeClr val="tx1">
                  <a:lumMod val="85000"/>
                  <a:lumOff val="15000"/>
                </a:schemeClr>
              </a:solidFill>
            </a:ln>
          </c:spPr>
          <c:dPt>
            <c:idx val="0"/>
            <c:bubble3D val="0"/>
          </c:dPt>
          <c:dPt>
            <c:idx val="1"/>
            <c:bubble3D val="0"/>
            <c:spPr>
              <a:pattFill prst="dkUpDiag">
                <a:fgClr>
                  <a:schemeClr val="accent1"/>
                </a:fgClr>
                <a:bgClr>
                  <a:schemeClr val="bg1"/>
                </a:bgClr>
              </a:pattFill>
              <a:ln>
                <a:solidFill>
                  <a:schemeClr val="tx1">
                    <a:lumMod val="85000"/>
                    <a:lumOff val="15000"/>
                  </a:schemeClr>
                </a:solidFill>
              </a:ln>
            </c:spPr>
          </c:dPt>
          <c:dPt>
            <c:idx val="2"/>
            <c:bubble3D val="0"/>
            <c:spPr>
              <a:pattFill prst="ltHorz">
                <a:fgClr>
                  <a:schemeClr val="accent1"/>
                </a:fgClr>
                <a:bgClr>
                  <a:schemeClr val="bg1"/>
                </a:bgClr>
              </a:pattFill>
              <a:ln>
                <a:solidFill>
                  <a:schemeClr val="tx1">
                    <a:lumMod val="85000"/>
                    <a:lumOff val="15000"/>
                  </a:schemeClr>
                </a:solidFill>
              </a:ln>
            </c:spPr>
          </c:dPt>
          <c:dLbls>
            <c:spPr>
              <a:noFill/>
              <a:ln>
                <a:noFill/>
              </a:ln>
              <a:effectLst/>
            </c:spPr>
            <c:txPr>
              <a:bodyPr/>
              <a:lstStyle/>
              <a:p>
                <a:pPr>
                  <a:defRPr sz="1600" b="1"/>
                </a:pPr>
                <a:endParaRPr lang="es-GT"/>
              </a:p>
            </c:txPr>
            <c:dLblPos val="ctr"/>
            <c:showLegendKey val="0"/>
            <c:showVal val="1"/>
            <c:showCatName val="0"/>
            <c:showSerName val="0"/>
            <c:showPercent val="0"/>
            <c:showBubbleSize val="0"/>
            <c:showLeaderLines val="1"/>
            <c:extLst>
              <c:ext xmlns:c15="http://schemas.microsoft.com/office/drawing/2012/chart" uri="{CE6537A1-D6FC-4f65-9D91-7224C49458BB}"/>
            </c:extLst>
          </c:dLbls>
          <c:cat>
            <c:strRef>
              <c:f>(Gráficas!$C$37,Gráficas!$E$37,Gráficas!$G$37)</c:f>
              <c:strCache>
                <c:ptCount val="3"/>
                <c:pt idx="0">
                  <c:v>Pacto Hambre Cero</c:v>
                </c:pt>
                <c:pt idx="1">
                  <c:v>Pacto de Seguridad, Justicia y Paz</c:v>
                </c:pt>
                <c:pt idx="2">
                  <c:v>Pacto Fiscal y Competitividad</c:v>
                </c:pt>
              </c:strCache>
            </c:strRef>
          </c:cat>
          <c:val>
            <c:numRef>
              <c:f>(Gráficas!$D$38,Gráficas!$F$38,Gráficas!$H$38)</c:f>
              <c:numCache>
                <c:formatCode>0%</c:formatCode>
                <c:ptCount val="3"/>
                <c:pt idx="0">
                  <c:v>0</c:v>
                </c:pt>
                <c:pt idx="1">
                  <c:v>0</c:v>
                </c:pt>
                <c:pt idx="2">
                  <c:v>0</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b"/>
      <c:overlay val="0"/>
      <c:txPr>
        <a:bodyPr/>
        <a:lstStyle/>
        <a:p>
          <a:pPr rtl="0">
            <a:defRPr b="1"/>
          </a:pPr>
          <a:endParaRPr lang="es-GT"/>
        </a:p>
      </c:txPr>
    </c:legend>
    <c:plotVisOnly val="1"/>
    <c:dispBlanksAs val="gap"/>
    <c:showDLblsOverMax val="0"/>
  </c:chart>
  <c:spPr>
    <a:solidFill>
      <a:schemeClr val="bg1">
        <a:lumMod val="75000"/>
      </a:schemeClr>
    </a:solidFill>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s-GT" sz="1400"/>
              <a:t>Gráfico 3 - Proyectos programados por la municipalidad</a:t>
            </a:r>
          </a:p>
        </c:rich>
      </c:tx>
      <c:overlay val="0"/>
    </c:title>
    <c:autoTitleDeleted val="0"/>
    <c:plotArea>
      <c:layout/>
      <c:pieChart>
        <c:varyColors val="1"/>
        <c:ser>
          <c:idx val="0"/>
          <c:order val="0"/>
          <c:spPr>
            <a:ln>
              <a:solidFill>
                <a:schemeClr val="tx1">
                  <a:lumMod val="75000"/>
                  <a:lumOff val="25000"/>
                </a:schemeClr>
              </a:solidFill>
            </a:ln>
          </c:spPr>
          <c:dPt>
            <c:idx val="0"/>
            <c:bubble3D val="0"/>
          </c:dPt>
          <c:dPt>
            <c:idx val="1"/>
            <c:bubble3D val="0"/>
            <c:spPr>
              <a:pattFill prst="ltHorz">
                <a:fgClr>
                  <a:schemeClr val="bg1">
                    <a:lumMod val="75000"/>
                  </a:schemeClr>
                </a:fgClr>
                <a:bgClr>
                  <a:schemeClr val="bg1"/>
                </a:bgClr>
              </a:pattFill>
              <a:ln>
                <a:solidFill>
                  <a:schemeClr val="tx1">
                    <a:lumMod val="75000"/>
                    <a:lumOff val="25000"/>
                  </a:schemeClr>
                </a:solidFill>
              </a:ln>
            </c:spPr>
          </c:dPt>
          <c:dLbls>
            <c:spPr>
              <a:noFill/>
              <a:ln>
                <a:noFill/>
              </a:ln>
              <a:effectLst/>
            </c:spPr>
            <c:txPr>
              <a:bodyPr/>
              <a:lstStyle/>
              <a:p>
                <a:pPr>
                  <a:defRPr sz="1400" b="1"/>
                </a:pPr>
                <a:endParaRPr lang="es-GT"/>
              </a:p>
            </c:txPr>
            <c:dLblPos val="ctr"/>
            <c:showLegendKey val="0"/>
            <c:showVal val="1"/>
            <c:showCatName val="0"/>
            <c:showSerName val="0"/>
            <c:showPercent val="1"/>
            <c:showBubbleSize val="0"/>
            <c:separator>
</c:separator>
            <c:showLeaderLines val="1"/>
            <c:extLst>
              <c:ext xmlns:c15="http://schemas.microsoft.com/office/drawing/2012/chart" uri="{CE6537A1-D6FC-4f65-9D91-7224C49458BB}"/>
            </c:extLst>
          </c:dLbls>
          <c:cat>
            <c:strRef>
              <c:f>Gráficas!$C$69:$D$69</c:f>
              <c:strCache>
                <c:ptCount val="2"/>
                <c:pt idx="0">
                  <c:v>Proyectos provienen del PDM</c:v>
                </c:pt>
                <c:pt idx="1">
                  <c:v>Proyectos corporación municipal</c:v>
                </c:pt>
              </c:strCache>
            </c:strRef>
          </c:cat>
          <c:val>
            <c:numRef>
              <c:f>Gráficas!$C$70:$D$70</c:f>
              <c:numCache>
                <c:formatCode>0</c:formatCode>
                <c:ptCount val="2"/>
                <c:pt idx="0">
                  <c:v>1</c:v>
                </c:pt>
                <c:pt idx="1">
                  <c:v>17</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b"/>
      <c:overlay val="0"/>
    </c:legend>
    <c:plotVisOnly val="1"/>
    <c:dispBlanksAs val="gap"/>
    <c:showDLblsOverMax val="0"/>
  </c:chart>
  <c:spPr>
    <a:solidFill>
      <a:schemeClr val="bg1">
        <a:lumMod val="75000"/>
      </a:schemeClr>
    </a:solidFill>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s-GT" sz="1600"/>
              <a:t>Gráfico 4 - Ejecución cuatrimestral</a:t>
            </a:r>
            <a:r>
              <a:rPr lang="es-GT" sz="1600" baseline="0"/>
              <a:t> del presupuesto total municipal</a:t>
            </a:r>
            <a:endParaRPr lang="es-GT" sz="1600"/>
          </a:p>
        </c:rich>
      </c:tx>
      <c:overlay val="0"/>
    </c:title>
    <c:autoTitleDeleted val="0"/>
    <c:plotArea>
      <c:layout/>
      <c:barChart>
        <c:barDir val="col"/>
        <c:grouping val="stacked"/>
        <c:varyColors val="0"/>
        <c:ser>
          <c:idx val="2"/>
          <c:order val="2"/>
          <c:tx>
            <c:strRef>
              <c:f>Gráficas!$C$110</c:f>
              <c:strCache>
                <c:ptCount val="1"/>
                <c:pt idx="0">
                  <c:v>Presupuesto Ejecutado (1er. Cuatrimestre)</c:v>
                </c:pt>
              </c:strCache>
            </c:strRef>
          </c:tx>
          <c:invertIfNegative val="0"/>
          <c:cat>
            <c:strRef>
              <c:f>Gráficas!$D$107:$H$107</c:f>
              <c:strCache>
                <c:ptCount val="5"/>
                <c:pt idx="0">
                  <c:v>Recursos Nacionales / Transferencias del Estado </c:v>
                </c:pt>
                <c:pt idx="1">
                  <c:v>Préstamos (Fuentes: 40 y 50)</c:v>
                </c:pt>
                <c:pt idx="2">
                  <c:v>Donaciones  (Fuentes: 60 y 70)</c:v>
                </c:pt>
                <c:pt idx="3">
                  <c:v>CODEDE</c:v>
                </c:pt>
                <c:pt idx="4">
                  <c:v>Ingresos Propios</c:v>
                </c:pt>
              </c:strCache>
            </c:strRef>
          </c:cat>
          <c:val>
            <c:numRef>
              <c:f>Gráficas!$D$110:$H$110</c:f>
              <c:numCache>
                <c:formatCode>_("Q"* #,##0.00_);_("Q"* \(#,##0.00\);_("Q"* "-"??_);_(@_)</c:formatCode>
                <c:ptCount val="5"/>
                <c:pt idx="0">
                  <c:v>8241780.3499999996</c:v>
                </c:pt>
                <c:pt idx="1">
                  <c:v>0</c:v>
                </c:pt>
                <c:pt idx="2">
                  <c:v>0</c:v>
                </c:pt>
                <c:pt idx="3">
                  <c:v>28960.400000000001</c:v>
                </c:pt>
                <c:pt idx="4">
                  <c:v>4182468.42</c:v>
                </c:pt>
              </c:numCache>
            </c:numRef>
          </c:val>
        </c:ser>
        <c:ser>
          <c:idx val="3"/>
          <c:order val="3"/>
          <c:tx>
            <c:strRef>
              <c:f>Gráficas!$C$111</c:f>
              <c:strCache>
                <c:ptCount val="1"/>
                <c:pt idx="0">
                  <c:v>Presupuesto Ejecutado (2do. Cuatrimestre)</c:v>
                </c:pt>
              </c:strCache>
            </c:strRef>
          </c:tx>
          <c:invertIfNegative val="0"/>
          <c:cat>
            <c:strRef>
              <c:f>Gráficas!$D$107:$H$107</c:f>
              <c:strCache>
                <c:ptCount val="5"/>
                <c:pt idx="0">
                  <c:v>Recursos Nacionales / Transferencias del Estado </c:v>
                </c:pt>
                <c:pt idx="1">
                  <c:v>Préstamos (Fuentes: 40 y 50)</c:v>
                </c:pt>
                <c:pt idx="2">
                  <c:v>Donaciones  (Fuentes: 60 y 70)</c:v>
                </c:pt>
                <c:pt idx="3">
                  <c:v>CODEDE</c:v>
                </c:pt>
                <c:pt idx="4">
                  <c:v>Ingresos Propios</c:v>
                </c:pt>
              </c:strCache>
            </c:strRef>
          </c:cat>
          <c:val>
            <c:numRef>
              <c:f>Gráficas!$D$111:$H$111</c:f>
              <c:numCache>
                <c:formatCode>_("Q"* #,##0.00_);_("Q"* \(#,##0.00\);_("Q"* "-"??_);_(@_)</c:formatCode>
                <c:ptCount val="5"/>
                <c:pt idx="0">
                  <c:v>8369737.6000000015</c:v>
                </c:pt>
                <c:pt idx="1">
                  <c:v>0</c:v>
                </c:pt>
                <c:pt idx="2">
                  <c:v>0</c:v>
                </c:pt>
                <c:pt idx="3">
                  <c:v>1066018</c:v>
                </c:pt>
                <c:pt idx="4">
                  <c:v>3869945.6500000004</c:v>
                </c:pt>
              </c:numCache>
            </c:numRef>
          </c:val>
        </c:ser>
        <c:ser>
          <c:idx val="4"/>
          <c:order val="4"/>
          <c:tx>
            <c:strRef>
              <c:f>Gráficas!$C$112</c:f>
              <c:strCache>
                <c:ptCount val="1"/>
                <c:pt idx="0">
                  <c:v>Presupuesto Ejecutado (3er. Cuatrimestre)</c:v>
                </c:pt>
              </c:strCache>
            </c:strRef>
          </c:tx>
          <c:invertIfNegative val="0"/>
          <c:cat>
            <c:strRef>
              <c:f>Gráficas!$D$107:$H$107</c:f>
              <c:strCache>
                <c:ptCount val="5"/>
                <c:pt idx="0">
                  <c:v>Recursos Nacionales / Transferencias del Estado </c:v>
                </c:pt>
                <c:pt idx="1">
                  <c:v>Préstamos (Fuentes: 40 y 50)</c:v>
                </c:pt>
                <c:pt idx="2">
                  <c:v>Donaciones  (Fuentes: 60 y 70)</c:v>
                </c:pt>
                <c:pt idx="3">
                  <c:v>CODEDE</c:v>
                </c:pt>
                <c:pt idx="4">
                  <c:v>Ingresos Propios</c:v>
                </c:pt>
              </c:strCache>
            </c:strRef>
          </c:cat>
          <c:val>
            <c:numRef>
              <c:f>Gráficas!$D$112:$H$112</c:f>
              <c:numCache>
                <c:formatCode>_("Q"* #,##0.00_);_("Q"* \(#,##0.00\);_("Q"* "-"??_);_(@_)</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overlap val="100"/>
        <c:axId val="294094984"/>
        <c:axId val="294093416"/>
      </c:barChart>
      <c:lineChart>
        <c:grouping val="standard"/>
        <c:varyColors val="0"/>
        <c:ser>
          <c:idx val="0"/>
          <c:order val="0"/>
          <c:tx>
            <c:strRef>
              <c:f>Gráficas!$C$108</c:f>
              <c:strCache>
                <c:ptCount val="1"/>
                <c:pt idx="0">
                  <c:v>Presupuesto Aprobado</c:v>
                </c:pt>
              </c:strCache>
            </c:strRef>
          </c:tx>
          <c:marker>
            <c:symbol val="circle"/>
            <c:size val="8"/>
            <c:spPr>
              <a:solidFill>
                <a:schemeClr val="bg1">
                  <a:lumMod val="75000"/>
                </a:schemeClr>
              </a:solidFill>
              <a:ln w="31750"/>
            </c:spPr>
          </c:marker>
          <c:cat>
            <c:strRef>
              <c:f>Gráficas!$D$107:$H$107</c:f>
              <c:strCache>
                <c:ptCount val="5"/>
                <c:pt idx="0">
                  <c:v>Recursos Nacionales / Transferencias del Estado </c:v>
                </c:pt>
                <c:pt idx="1">
                  <c:v>Préstamos (Fuentes: 40 y 50)</c:v>
                </c:pt>
                <c:pt idx="2">
                  <c:v>Donaciones  (Fuentes: 60 y 70)</c:v>
                </c:pt>
                <c:pt idx="3">
                  <c:v>CODEDE</c:v>
                </c:pt>
                <c:pt idx="4">
                  <c:v>Ingresos Propios</c:v>
                </c:pt>
              </c:strCache>
            </c:strRef>
          </c:cat>
          <c:val>
            <c:numRef>
              <c:f>Gráficas!$D$108:$H$108</c:f>
              <c:numCache>
                <c:formatCode>_("Q"* #,##0.00_);_("Q"* \(#,##0.00\);_("Q"* "-"??_);_(@_)</c:formatCode>
                <c:ptCount val="5"/>
                <c:pt idx="0">
                  <c:v>21690000</c:v>
                </c:pt>
                <c:pt idx="1">
                  <c:v>0</c:v>
                </c:pt>
                <c:pt idx="2">
                  <c:v>0</c:v>
                </c:pt>
                <c:pt idx="3">
                  <c:v>0</c:v>
                </c:pt>
                <c:pt idx="4">
                  <c:v>9846060</c:v>
                </c:pt>
              </c:numCache>
            </c:numRef>
          </c:val>
          <c:smooth val="0"/>
        </c:ser>
        <c:ser>
          <c:idx val="1"/>
          <c:order val="1"/>
          <c:tx>
            <c:strRef>
              <c:f>Gráficas!$C$109</c:f>
              <c:strCache>
                <c:ptCount val="1"/>
                <c:pt idx="0">
                  <c:v>Presupuesto Vigente</c:v>
                </c:pt>
              </c:strCache>
            </c:strRef>
          </c:tx>
          <c:marker>
            <c:symbol val="circle"/>
            <c:size val="8"/>
            <c:spPr>
              <a:solidFill>
                <a:schemeClr val="bg1">
                  <a:lumMod val="75000"/>
                </a:schemeClr>
              </a:solidFill>
              <a:ln w="31750"/>
            </c:spPr>
          </c:marker>
          <c:cat>
            <c:strRef>
              <c:f>Gráficas!$D$107:$H$107</c:f>
              <c:strCache>
                <c:ptCount val="5"/>
                <c:pt idx="0">
                  <c:v>Recursos Nacionales / Transferencias del Estado </c:v>
                </c:pt>
                <c:pt idx="1">
                  <c:v>Préstamos (Fuentes: 40 y 50)</c:v>
                </c:pt>
                <c:pt idx="2">
                  <c:v>Donaciones  (Fuentes: 60 y 70)</c:v>
                </c:pt>
                <c:pt idx="3">
                  <c:v>CODEDE</c:v>
                </c:pt>
                <c:pt idx="4">
                  <c:v>Ingresos Propios</c:v>
                </c:pt>
              </c:strCache>
            </c:strRef>
          </c:cat>
          <c:val>
            <c:numRef>
              <c:f>Gráficas!$D$109:$H$109</c:f>
              <c:numCache>
                <c:formatCode>_("Q"* #,##0.00_);_("Q"* \(#,##0.00\);_("Q"* "-"??_);_(@_)</c:formatCode>
                <c:ptCount val="5"/>
                <c:pt idx="0">
                  <c:v>21690000</c:v>
                </c:pt>
                <c:pt idx="1">
                  <c:v>0</c:v>
                </c:pt>
                <c:pt idx="2">
                  <c:v>0</c:v>
                </c:pt>
                <c:pt idx="3">
                  <c:v>1450564.8</c:v>
                </c:pt>
                <c:pt idx="4">
                  <c:v>9846060</c:v>
                </c:pt>
              </c:numCache>
            </c:numRef>
          </c:val>
          <c:smooth val="0"/>
        </c:ser>
        <c:dLbls>
          <c:showLegendKey val="0"/>
          <c:showVal val="0"/>
          <c:showCatName val="0"/>
          <c:showSerName val="0"/>
          <c:showPercent val="0"/>
          <c:showBubbleSize val="0"/>
        </c:dLbls>
        <c:marker val="1"/>
        <c:smooth val="0"/>
        <c:axId val="294094984"/>
        <c:axId val="294093416"/>
      </c:lineChart>
      <c:catAx>
        <c:axId val="294094984"/>
        <c:scaling>
          <c:orientation val="minMax"/>
        </c:scaling>
        <c:delete val="0"/>
        <c:axPos val="b"/>
        <c:majorGridlines>
          <c:spPr>
            <a:ln>
              <a:solidFill>
                <a:schemeClr val="bg1">
                  <a:lumMod val="75000"/>
                </a:schemeClr>
              </a:solidFill>
            </a:ln>
          </c:spPr>
        </c:majorGridlines>
        <c:numFmt formatCode="General" sourceLinked="1"/>
        <c:majorTickMark val="out"/>
        <c:minorTickMark val="none"/>
        <c:tickLblPos val="nextTo"/>
        <c:crossAx val="294093416"/>
        <c:crosses val="autoZero"/>
        <c:auto val="1"/>
        <c:lblAlgn val="ctr"/>
        <c:lblOffset val="100"/>
        <c:noMultiLvlLbl val="0"/>
      </c:catAx>
      <c:valAx>
        <c:axId val="294093416"/>
        <c:scaling>
          <c:orientation val="minMax"/>
        </c:scaling>
        <c:delete val="0"/>
        <c:axPos val="l"/>
        <c:majorGridlines/>
        <c:numFmt formatCode="_(&quot;Q&quot;* #,##0.00_);_(&quot;Q&quot;* \(#,##0.00\);_(&quot;Q&quot;* &quot;-&quot;??_);_(@_)" sourceLinked="1"/>
        <c:majorTickMark val="out"/>
        <c:minorTickMark val="none"/>
        <c:tickLblPos val="nextTo"/>
        <c:crossAx val="294094984"/>
        <c:crosses val="autoZero"/>
        <c:crossBetween val="between"/>
      </c:valAx>
      <c:spPr>
        <a:solidFill>
          <a:schemeClr val="bg1">
            <a:lumMod val="85000"/>
          </a:schemeClr>
        </a:solidFill>
      </c:spPr>
    </c:plotArea>
    <c:legend>
      <c:legendPos val="b"/>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s-GT" sz="1400"/>
              <a:t>Gráfico 5 - Ejecución cuatrimestral</a:t>
            </a:r>
            <a:r>
              <a:rPr lang="es-GT" sz="1400" baseline="0"/>
              <a:t> del presupuesto en funcionamiento municipal</a:t>
            </a:r>
            <a:endParaRPr lang="es-GT" sz="1400"/>
          </a:p>
        </c:rich>
      </c:tx>
      <c:overlay val="0"/>
    </c:title>
    <c:autoTitleDeleted val="0"/>
    <c:plotArea>
      <c:layout/>
      <c:barChart>
        <c:barDir val="col"/>
        <c:grouping val="stacked"/>
        <c:varyColors val="0"/>
        <c:ser>
          <c:idx val="2"/>
          <c:order val="2"/>
          <c:tx>
            <c:strRef>
              <c:f>Gráficas!$C$125</c:f>
              <c:strCache>
                <c:ptCount val="1"/>
                <c:pt idx="0">
                  <c:v>Presupuesto Ejecutado (1er. Cuatrimestre)</c:v>
                </c:pt>
              </c:strCache>
            </c:strRef>
          </c:tx>
          <c:invertIfNegative val="0"/>
          <c:cat>
            <c:strRef>
              <c:f>Gráficas!$D$107:$G$107</c:f>
              <c:strCache>
                <c:ptCount val="4"/>
                <c:pt idx="0">
                  <c:v>Recursos Nacionales / Transferencias del Estado </c:v>
                </c:pt>
                <c:pt idx="1">
                  <c:v>Préstamos (Fuentes: 40 y 50)</c:v>
                </c:pt>
                <c:pt idx="2">
                  <c:v>Donaciones  (Fuentes: 60 y 70)</c:v>
                </c:pt>
                <c:pt idx="3">
                  <c:v>CODEDE</c:v>
                </c:pt>
              </c:strCache>
            </c:strRef>
          </c:cat>
          <c:val>
            <c:numRef>
              <c:f>Gráficas!$D$125:$G$125</c:f>
              <c:numCache>
                <c:formatCode>_("Q"* #,##0.00_);_("Q"* \(#,##0.00\);_("Q"* "-"??_);_(@_)</c:formatCode>
                <c:ptCount val="4"/>
                <c:pt idx="0">
                  <c:v>1377507.16</c:v>
                </c:pt>
                <c:pt idx="1">
                  <c:v>0</c:v>
                </c:pt>
                <c:pt idx="2">
                  <c:v>0</c:v>
                </c:pt>
                <c:pt idx="3">
                  <c:v>4144711.38</c:v>
                </c:pt>
              </c:numCache>
            </c:numRef>
          </c:val>
        </c:ser>
        <c:ser>
          <c:idx val="3"/>
          <c:order val="3"/>
          <c:tx>
            <c:strRef>
              <c:f>Gráficas!$C$126</c:f>
              <c:strCache>
                <c:ptCount val="1"/>
                <c:pt idx="0">
                  <c:v>Presupuesto Ejecutado (2do. Cuatrimestre)</c:v>
                </c:pt>
              </c:strCache>
            </c:strRef>
          </c:tx>
          <c:invertIfNegative val="0"/>
          <c:cat>
            <c:strRef>
              <c:f>Gráficas!$D$107:$G$107</c:f>
              <c:strCache>
                <c:ptCount val="4"/>
                <c:pt idx="0">
                  <c:v>Recursos Nacionales / Transferencias del Estado </c:v>
                </c:pt>
                <c:pt idx="1">
                  <c:v>Préstamos (Fuentes: 40 y 50)</c:v>
                </c:pt>
                <c:pt idx="2">
                  <c:v>Donaciones  (Fuentes: 60 y 70)</c:v>
                </c:pt>
                <c:pt idx="3">
                  <c:v>CODEDE</c:v>
                </c:pt>
              </c:strCache>
            </c:strRef>
          </c:cat>
          <c:val>
            <c:numRef>
              <c:f>Gráficas!$D$126:$G$126</c:f>
              <c:numCache>
                <c:formatCode>_("Q"* #,##0.00_);_("Q"* \(#,##0.00\);_("Q"* "-"??_);_(@_)</c:formatCode>
                <c:ptCount val="4"/>
                <c:pt idx="0">
                  <c:v>1391779.77</c:v>
                </c:pt>
                <c:pt idx="1">
                  <c:v>0</c:v>
                </c:pt>
                <c:pt idx="2">
                  <c:v>0</c:v>
                </c:pt>
                <c:pt idx="3">
                  <c:v>3850230.8400000003</c:v>
                </c:pt>
              </c:numCache>
            </c:numRef>
          </c:val>
        </c:ser>
        <c:ser>
          <c:idx val="4"/>
          <c:order val="4"/>
          <c:tx>
            <c:strRef>
              <c:f>Gráficas!$C$127</c:f>
              <c:strCache>
                <c:ptCount val="1"/>
                <c:pt idx="0">
                  <c:v>Presupuesto Ejecutado (3er. Cuatrimestre)</c:v>
                </c:pt>
              </c:strCache>
            </c:strRef>
          </c:tx>
          <c:invertIfNegative val="0"/>
          <c:cat>
            <c:strRef>
              <c:f>Gráficas!$D$107:$G$107</c:f>
              <c:strCache>
                <c:ptCount val="4"/>
                <c:pt idx="0">
                  <c:v>Recursos Nacionales / Transferencias del Estado </c:v>
                </c:pt>
                <c:pt idx="1">
                  <c:v>Préstamos (Fuentes: 40 y 50)</c:v>
                </c:pt>
                <c:pt idx="2">
                  <c:v>Donaciones  (Fuentes: 60 y 70)</c:v>
                </c:pt>
                <c:pt idx="3">
                  <c:v>CODEDE</c:v>
                </c:pt>
              </c:strCache>
            </c:strRef>
          </c:cat>
          <c:val>
            <c:numRef>
              <c:f>Gráficas!$D$127:$G$127</c:f>
              <c:numCache>
                <c:formatCode>_("Q"* #,##0.00_);_("Q"* \(#,##0.00\);_("Q"* "-"??_);_(@_)</c:formatCode>
                <c:ptCount val="4"/>
                <c:pt idx="0">
                  <c:v>0</c:v>
                </c:pt>
                <c:pt idx="1">
                  <c:v>0</c:v>
                </c:pt>
                <c:pt idx="2">
                  <c:v>0</c:v>
                </c:pt>
                <c:pt idx="3">
                  <c:v>0</c:v>
                </c:pt>
              </c:numCache>
            </c:numRef>
          </c:val>
        </c:ser>
        <c:dLbls>
          <c:showLegendKey val="0"/>
          <c:showVal val="0"/>
          <c:showCatName val="0"/>
          <c:showSerName val="0"/>
          <c:showPercent val="0"/>
          <c:showBubbleSize val="0"/>
        </c:dLbls>
        <c:gapWidth val="150"/>
        <c:overlap val="100"/>
        <c:axId val="294094200"/>
        <c:axId val="294092632"/>
      </c:barChart>
      <c:lineChart>
        <c:grouping val="standard"/>
        <c:varyColors val="0"/>
        <c:ser>
          <c:idx val="0"/>
          <c:order val="0"/>
          <c:tx>
            <c:strRef>
              <c:f>Gráficas!$C$123</c:f>
              <c:strCache>
                <c:ptCount val="1"/>
                <c:pt idx="0">
                  <c:v>Presupuesto Aprobado</c:v>
                </c:pt>
              </c:strCache>
            </c:strRef>
          </c:tx>
          <c:marker>
            <c:symbol val="circle"/>
            <c:size val="8"/>
            <c:spPr>
              <a:solidFill>
                <a:schemeClr val="bg1">
                  <a:lumMod val="75000"/>
                </a:schemeClr>
              </a:solidFill>
              <a:ln w="31750"/>
            </c:spPr>
          </c:marker>
          <c:cat>
            <c:strRef>
              <c:f>Gráficas!$D$122:$G$122</c:f>
              <c:strCache>
                <c:ptCount val="4"/>
                <c:pt idx="0">
                  <c:v>Recursos Nacionales / Transferencias del Estado</c:v>
                </c:pt>
                <c:pt idx="1">
                  <c:v>Préstamos (Fuentes: 40 y 50)</c:v>
                </c:pt>
                <c:pt idx="2">
                  <c:v>Donaciones  (Fuentes: 60 y 70)</c:v>
                </c:pt>
                <c:pt idx="3">
                  <c:v>Ingresos Propios</c:v>
                </c:pt>
              </c:strCache>
            </c:strRef>
          </c:cat>
          <c:val>
            <c:numRef>
              <c:f>Gráficas!$D$123:$G$123</c:f>
              <c:numCache>
                <c:formatCode>_("Q"* #,##0.00_);_("Q"* \(#,##0.00\);_("Q"* "-"??_);_(@_)</c:formatCode>
                <c:ptCount val="4"/>
                <c:pt idx="0">
                  <c:v>3631800</c:v>
                </c:pt>
                <c:pt idx="1">
                  <c:v>0</c:v>
                </c:pt>
                <c:pt idx="2">
                  <c:v>0</c:v>
                </c:pt>
                <c:pt idx="3">
                  <c:v>9796060</c:v>
                </c:pt>
              </c:numCache>
            </c:numRef>
          </c:val>
          <c:smooth val="0"/>
        </c:ser>
        <c:ser>
          <c:idx val="1"/>
          <c:order val="1"/>
          <c:tx>
            <c:strRef>
              <c:f>Gráficas!$C$124</c:f>
              <c:strCache>
                <c:ptCount val="1"/>
                <c:pt idx="0">
                  <c:v>Presupuesto Vigente</c:v>
                </c:pt>
              </c:strCache>
            </c:strRef>
          </c:tx>
          <c:marker>
            <c:symbol val="circle"/>
            <c:size val="8"/>
            <c:spPr>
              <a:solidFill>
                <a:schemeClr val="bg1">
                  <a:lumMod val="75000"/>
                </a:schemeClr>
              </a:solidFill>
              <a:ln w="31750"/>
            </c:spPr>
          </c:marker>
          <c:cat>
            <c:strRef>
              <c:f>Gráficas!$D$122:$G$122</c:f>
              <c:strCache>
                <c:ptCount val="4"/>
                <c:pt idx="0">
                  <c:v>Recursos Nacionales / Transferencias del Estado</c:v>
                </c:pt>
                <c:pt idx="1">
                  <c:v>Préstamos (Fuentes: 40 y 50)</c:v>
                </c:pt>
                <c:pt idx="2">
                  <c:v>Donaciones  (Fuentes: 60 y 70)</c:v>
                </c:pt>
                <c:pt idx="3">
                  <c:v>Ingresos Propios</c:v>
                </c:pt>
              </c:strCache>
            </c:strRef>
          </c:cat>
          <c:val>
            <c:numRef>
              <c:f>Gráficas!$D$124:$G$124</c:f>
              <c:numCache>
                <c:formatCode>_("Q"* #,##0.00_);_("Q"* \(#,##0.00\);_("Q"* "-"??_);_(@_)</c:formatCode>
                <c:ptCount val="4"/>
                <c:pt idx="0">
                  <c:v>3631800</c:v>
                </c:pt>
                <c:pt idx="1">
                  <c:v>0</c:v>
                </c:pt>
                <c:pt idx="2">
                  <c:v>0</c:v>
                </c:pt>
                <c:pt idx="3">
                  <c:v>9796060</c:v>
                </c:pt>
              </c:numCache>
            </c:numRef>
          </c:val>
          <c:smooth val="0"/>
        </c:ser>
        <c:dLbls>
          <c:showLegendKey val="0"/>
          <c:showVal val="0"/>
          <c:showCatName val="0"/>
          <c:showSerName val="0"/>
          <c:showPercent val="0"/>
          <c:showBubbleSize val="0"/>
        </c:dLbls>
        <c:marker val="1"/>
        <c:smooth val="0"/>
        <c:axId val="294094200"/>
        <c:axId val="294092632"/>
      </c:lineChart>
      <c:catAx>
        <c:axId val="294094200"/>
        <c:scaling>
          <c:orientation val="minMax"/>
        </c:scaling>
        <c:delete val="0"/>
        <c:axPos val="b"/>
        <c:majorGridlines>
          <c:spPr>
            <a:ln>
              <a:solidFill>
                <a:schemeClr val="bg1">
                  <a:lumMod val="75000"/>
                </a:schemeClr>
              </a:solidFill>
            </a:ln>
          </c:spPr>
        </c:majorGridlines>
        <c:numFmt formatCode="General" sourceLinked="1"/>
        <c:majorTickMark val="out"/>
        <c:minorTickMark val="none"/>
        <c:tickLblPos val="nextTo"/>
        <c:crossAx val="294092632"/>
        <c:crosses val="autoZero"/>
        <c:auto val="1"/>
        <c:lblAlgn val="ctr"/>
        <c:lblOffset val="100"/>
        <c:noMultiLvlLbl val="0"/>
      </c:catAx>
      <c:valAx>
        <c:axId val="294092632"/>
        <c:scaling>
          <c:orientation val="minMax"/>
        </c:scaling>
        <c:delete val="0"/>
        <c:axPos val="l"/>
        <c:majorGridlines/>
        <c:numFmt formatCode="_(&quot;Q&quot;* #,##0.00_);_(&quot;Q&quot;* \(#,##0.00\);_(&quot;Q&quot;* &quot;-&quot;??_);_(@_)" sourceLinked="1"/>
        <c:majorTickMark val="out"/>
        <c:minorTickMark val="none"/>
        <c:tickLblPos val="nextTo"/>
        <c:crossAx val="294094200"/>
        <c:crosses val="autoZero"/>
        <c:crossBetween val="between"/>
      </c:valAx>
      <c:spPr>
        <a:solidFill>
          <a:schemeClr val="bg1">
            <a:lumMod val="85000"/>
          </a:schemeClr>
        </a:solidFill>
      </c:spPr>
    </c:plotArea>
    <c:legend>
      <c:legendPos val="b"/>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s-GT" sz="1400"/>
              <a:t>Gráfico 6 - Ejecución cuatrimestral</a:t>
            </a:r>
            <a:r>
              <a:rPr lang="es-GT" sz="1400" baseline="0"/>
              <a:t> del presupuesto de inversión municipal</a:t>
            </a:r>
            <a:endParaRPr lang="es-GT" sz="1400"/>
          </a:p>
        </c:rich>
      </c:tx>
      <c:overlay val="0"/>
    </c:title>
    <c:autoTitleDeleted val="0"/>
    <c:plotArea>
      <c:layout/>
      <c:barChart>
        <c:barDir val="col"/>
        <c:grouping val="stacked"/>
        <c:varyColors val="0"/>
        <c:ser>
          <c:idx val="2"/>
          <c:order val="2"/>
          <c:tx>
            <c:strRef>
              <c:f>Gráficas!$C$145</c:f>
              <c:strCache>
                <c:ptCount val="1"/>
                <c:pt idx="0">
                  <c:v>Presupuesto Ejecutado (1er. Cuatrimestre)</c:v>
                </c:pt>
              </c:strCache>
            </c:strRef>
          </c:tx>
          <c:invertIfNegative val="0"/>
          <c:cat>
            <c:strRef>
              <c:f>Gráficas!$D$107:$H$107</c:f>
              <c:strCache>
                <c:ptCount val="5"/>
                <c:pt idx="0">
                  <c:v>Recursos Nacionales / Transferencias del Estado </c:v>
                </c:pt>
                <c:pt idx="1">
                  <c:v>Préstamos (Fuentes: 40 y 50)</c:v>
                </c:pt>
                <c:pt idx="2">
                  <c:v>Donaciones  (Fuentes: 60 y 70)</c:v>
                </c:pt>
                <c:pt idx="3">
                  <c:v>CODEDE</c:v>
                </c:pt>
                <c:pt idx="4">
                  <c:v>Ingresos Propios</c:v>
                </c:pt>
              </c:strCache>
            </c:strRef>
          </c:cat>
          <c:val>
            <c:numRef>
              <c:f>Gráficas!$D$145:$H$145</c:f>
              <c:numCache>
                <c:formatCode>_("Q"* #,##0.00_);_("Q"* \(#,##0.00\);_("Q"* "-"??_);_(@_)</c:formatCode>
                <c:ptCount val="5"/>
                <c:pt idx="0">
                  <c:v>6864273.1900000004</c:v>
                </c:pt>
                <c:pt idx="1">
                  <c:v>0</c:v>
                </c:pt>
                <c:pt idx="2">
                  <c:v>0</c:v>
                </c:pt>
                <c:pt idx="3">
                  <c:v>28960.400000000001</c:v>
                </c:pt>
                <c:pt idx="4">
                  <c:v>37757.040000000001</c:v>
                </c:pt>
              </c:numCache>
            </c:numRef>
          </c:val>
        </c:ser>
        <c:ser>
          <c:idx val="3"/>
          <c:order val="3"/>
          <c:tx>
            <c:strRef>
              <c:f>Gráficas!$C$146</c:f>
              <c:strCache>
                <c:ptCount val="1"/>
                <c:pt idx="0">
                  <c:v>Presupuesto Ejecutado (2do. Cuatrimestre)</c:v>
                </c:pt>
              </c:strCache>
            </c:strRef>
          </c:tx>
          <c:invertIfNegative val="0"/>
          <c:cat>
            <c:strRef>
              <c:f>Gráficas!$D$107:$H$107</c:f>
              <c:strCache>
                <c:ptCount val="5"/>
                <c:pt idx="0">
                  <c:v>Recursos Nacionales / Transferencias del Estado </c:v>
                </c:pt>
                <c:pt idx="1">
                  <c:v>Préstamos (Fuentes: 40 y 50)</c:v>
                </c:pt>
                <c:pt idx="2">
                  <c:v>Donaciones  (Fuentes: 60 y 70)</c:v>
                </c:pt>
                <c:pt idx="3">
                  <c:v>CODEDE</c:v>
                </c:pt>
                <c:pt idx="4">
                  <c:v>Ingresos Propios</c:v>
                </c:pt>
              </c:strCache>
            </c:strRef>
          </c:cat>
          <c:val>
            <c:numRef>
              <c:f>Gráficas!$D$146:$H$146</c:f>
              <c:numCache>
                <c:formatCode>_("Q"* #,##0.00_);_("Q"* \(#,##0.00\);_("Q"* "-"??_);_(@_)</c:formatCode>
                <c:ptCount val="5"/>
                <c:pt idx="0">
                  <c:v>6977957.8300000001</c:v>
                </c:pt>
                <c:pt idx="1">
                  <c:v>0</c:v>
                </c:pt>
                <c:pt idx="2">
                  <c:v>0</c:v>
                </c:pt>
                <c:pt idx="3">
                  <c:v>1066018</c:v>
                </c:pt>
                <c:pt idx="4">
                  <c:v>19714.810000000001</c:v>
                </c:pt>
              </c:numCache>
            </c:numRef>
          </c:val>
        </c:ser>
        <c:ser>
          <c:idx val="4"/>
          <c:order val="4"/>
          <c:tx>
            <c:strRef>
              <c:f>Gráficas!$C$147</c:f>
              <c:strCache>
                <c:ptCount val="1"/>
                <c:pt idx="0">
                  <c:v>Presupuesto Ejecutado (3er. Cuatrimestre)</c:v>
                </c:pt>
              </c:strCache>
            </c:strRef>
          </c:tx>
          <c:invertIfNegative val="0"/>
          <c:cat>
            <c:strRef>
              <c:f>Gráficas!$D$107:$H$107</c:f>
              <c:strCache>
                <c:ptCount val="5"/>
                <c:pt idx="0">
                  <c:v>Recursos Nacionales / Transferencias del Estado </c:v>
                </c:pt>
                <c:pt idx="1">
                  <c:v>Préstamos (Fuentes: 40 y 50)</c:v>
                </c:pt>
                <c:pt idx="2">
                  <c:v>Donaciones  (Fuentes: 60 y 70)</c:v>
                </c:pt>
                <c:pt idx="3">
                  <c:v>CODEDE</c:v>
                </c:pt>
                <c:pt idx="4">
                  <c:v>Ingresos Propios</c:v>
                </c:pt>
              </c:strCache>
            </c:strRef>
          </c:cat>
          <c:val>
            <c:numRef>
              <c:f>Gráficas!$D$147:$H$147</c:f>
              <c:numCache>
                <c:formatCode>_("Q"* #,##0.00_);_("Q"* \(#,##0.00\);_("Q"* "-"??_);_(@_)</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overlap val="100"/>
        <c:axId val="294095376"/>
        <c:axId val="298212592"/>
      </c:barChart>
      <c:lineChart>
        <c:grouping val="standard"/>
        <c:varyColors val="0"/>
        <c:ser>
          <c:idx val="0"/>
          <c:order val="0"/>
          <c:tx>
            <c:strRef>
              <c:f>Gráficas!$C$143</c:f>
              <c:strCache>
                <c:ptCount val="1"/>
                <c:pt idx="0">
                  <c:v>Presupuesto Aprobado</c:v>
                </c:pt>
              </c:strCache>
            </c:strRef>
          </c:tx>
          <c:marker>
            <c:symbol val="circle"/>
            <c:size val="8"/>
            <c:spPr>
              <a:solidFill>
                <a:schemeClr val="bg1">
                  <a:lumMod val="75000"/>
                </a:schemeClr>
              </a:solidFill>
              <a:ln w="31750"/>
            </c:spPr>
          </c:marker>
          <c:cat>
            <c:strRef>
              <c:f>Gráficas!$D$142:$H$142</c:f>
              <c:strCache>
                <c:ptCount val="5"/>
                <c:pt idx="0">
                  <c:v>Recursos Nacionales / Transferencias del Estado </c:v>
                </c:pt>
                <c:pt idx="1">
                  <c:v>Préstamos (Fuentes: 40 y 50)</c:v>
                </c:pt>
                <c:pt idx="2">
                  <c:v>Donaciones  (Fuentes: 60 y 70)</c:v>
                </c:pt>
                <c:pt idx="3">
                  <c:v>CODEDE</c:v>
                </c:pt>
                <c:pt idx="4">
                  <c:v>Ingresos Propios</c:v>
                </c:pt>
              </c:strCache>
            </c:strRef>
          </c:cat>
          <c:val>
            <c:numRef>
              <c:f>Gráficas!$D$143:$H$143</c:f>
              <c:numCache>
                <c:formatCode>_("Q"* #,##0.00_);_("Q"* \(#,##0.00\);_("Q"* "-"??_);_(@_)</c:formatCode>
                <c:ptCount val="5"/>
                <c:pt idx="0">
                  <c:v>18108200</c:v>
                </c:pt>
                <c:pt idx="1">
                  <c:v>0</c:v>
                </c:pt>
                <c:pt idx="2">
                  <c:v>0</c:v>
                </c:pt>
                <c:pt idx="3">
                  <c:v>0</c:v>
                </c:pt>
                <c:pt idx="4">
                  <c:v>50000</c:v>
                </c:pt>
              </c:numCache>
            </c:numRef>
          </c:val>
          <c:smooth val="0"/>
        </c:ser>
        <c:ser>
          <c:idx val="1"/>
          <c:order val="1"/>
          <c:tx>
            <c:strRef>
              <c:f>Gráficas!$C$144</c:f>
              <c:strCache>
                <c:ptCount val="1"/>
                <c:pt idx="0">
                  <c:v>Presupuesto Vigente</c:v>
                </c:pt>
              </c:strCache>
            </c:strRef>
          </c:tx>
          <c:marker>
            <c:symbol val="circle"/>
            <c:size val="8"/>
            <c:spPr>
              <a:solidFill>
                <a:schemeClr val="bg1">
                  <a:lumMod val="75000"/>
                </a:schemeClr>
              </a:solidFill>
              <a:ln w="31750"/>
            </c:spPr>
          </c:marker>
          <c:cat>
            <c:strRef>
              <c:f>Gráficas!$D$142:$H$142</c:f>
              <c:strCache>
                <c:ptCount val="5"/>
                <c:pt idx="0">
                  <c:v>Recursos Nacionales / Transferencias del Estado </c:v>
                </c:pt>
                <c:pt idx="1">
                  <c:v>Préstamos (Fuentes: 40 y 50)</c:v>
                </c:pt>
                <c:pt idx="2">
                  <c:v>Donaciones  (Fuentes: 60 y 70)</c:v>
                </c:pt>
                <c:pt idx="3">
                  <c:v>CODEDE</c:v>
                </c:pt>
                <c:pt idx="4">
                  <c:v>Ingresos Propios</c:v>
                </c:pt>
              </c:strCache>
            </c:strRef>
          </c:cat>
          <c:val>
            <c:numRef>
              <c:f>Gráficas!$D$144:$H$144</c:f>
              <c:numCache>
                <c:formatCode>_("Q"* #,##0.00_);_("Q"* \(#,##0.00\);_("Q"* "-"??_);_(@_)</c:formatCode>
                <c:ptCount val="5"/>
                <c:pt idx="0">
                  <c:v>18108200</c:v>
                </c:pt>
                <c:pt idx="1">
                  <c:v>0</c:v>
                </c:pt>
                <c:pt idx="2">
                  <c:v>0</c:v>
                </c:pt>
                <c:pt idx="3">
                  <c:v>1450564.8</c:v>
                </c:pt>
                <c:pt idx="4">
                  <c:v>50000</c:v>
                </c:pt>
              </c:numCache>
            </c:numRef>
          </c:val>
          <c:smooth val="0"/>
        </c:ser>
        <c:dLbls>
          <c:showLegendKey val="0"/>
          <c:showVal val="0"/>
          <c:showCatName val="0"/>
          <c:showSerName val="0"/>
          <c:showPercent val="0"/>
          <c:showBubbleSize val="0"/>
        </c:dLbls>
        <c:marker val="1"/>
        <c:smooth val="0"/>
        <c:axId val="294095376"/>
        <c:axId val="298212592"/>
      </c:lineChart>
      <c:catAx>
        <c:axId val="294095376"/>
        <c:scaling>
          <c:orientation val="minMax"/>
        </c:scaling>
        <c:delete val="0"/>
        <c:axPos val="b"/>
        <c:majorGridlines>
          <c:spPr>
            <a:ln>
              <a:solidFill>
                <a:schemeClr val="bg1">
                  <a:lumMod val="75000"/>
                </a:schemeClr>
              </a:solidFill>
            </a:ln>
          </c:spPr>
        </c:majorGridlines>
        <c:numFmt formatCode="General" sourceLinked="1"/>
        <c:majorTickMark val="out"/>
        <c:minorTickMark val="none"/>
        <c:tickLblPos val="nextTo"/>
        <c:crossAx val="298212592"/>
        <c:crosses val="autoZero"/>
        <c:auto val="1"/>
        <c:lblAlgn val="ctr"/>
        <c:lblOffset val="100"/>
        <c:noMultiLvlLbl val="0"/>
      </c:catAx>
      <c:valAx>
        <c:axId val="298212592"/>
        <c:scaling>
          <c:orientation val="minMax"/>
        </c:scaling>
        <c:delete val="0"/>
        <c:axPos val="l"/>
        <c:majorGridlines/>
        <c:numFmt formatCode="_(&quot;Q&quot;* #,##0.00_);_(&quot;Q&quot;* \(#,##0.00\);_(&quot;Q&quot;* &quot;-&quot;??_);_(@_)" sourceLinked="1"/>
        <c:majorTickMark val="out"/>
        <c:minorTickMark val="none"/>
        <c:tickLblPos val="nextTo"/>
        <c:crossAx val="294095376"/>
        <c:crosses val="autoZero"/>
        <c:crossBetween val="between"/>
      </c:valAx>
      <c:spPr>
        <a:solidFill>
          <a:schemeClr val="bg1">
            <a:lumMod val="85000"/>
          </a:schemeClr>
        </a:solidFill>
      </c:spPr>
    </c:plotArea>
    <c:legend>
      <c:legendPos val="b"/>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s-GT" sz="1200"/>
              <a:t>Gráfico 8 - Ejecución cuatrimestral del presupuesto municipal destinado a Recursos Hídricos</a:t>
            </a:r>
          </a:p>
        </c:rich>
      </c:tx>
      <c:overlay val="0"/>
    </c:title>
    <c:autoTitleDeleted val="0"/>
    <c:plotArea>
      <c:layout/>
      <c:barChart>
        <c:barDir val="col"/>
        <c:grouping val="stacked"/>
        <c:varyColors val="0"/>
        <c:ser>
          <c:idx val="2"/>
          <c:order val="2"/>
          <c:tx>
            <c:strRef>
              <c:f>Gráficas!$C$190</c:f>
              <c:strCache>
                <c:ptCount val="1"/>
                <c:pt idx="0">
                  <c:v>Presupuesto Ejecutado (1er. Cuatrimestre)</c:v>
                </c:pt>
              </c:strCache>
            </c:strRef>
          </c:tx>
          <c:invertIfNegative val="0"/>
          <c:cat>
            <c:strRef>
              <c:f>Gráficas!$D$187:$H$187</c:f>
              <c:strCache>
                <c:ptCount val="5"/>
                <c:pt idx="0">
                  <c:v>Procesos y Sistema de Agua Potable y Saneamiento</c:v>
                </c:pt>
                <c:pt idx="1">
                  <c:v>Temas hídricos relacionados con Electricidad </c:v>
                </c:pt>
                <c:pt idx="2">
                  <c:v>Temas hídricos relacionados con Riego</c:v>
                </c:pt>
                <c:pt idx="3">
                  <c:v>Temas hídricos relacionados con Calidad del Agua</c:v>
                </c:pt>
                <c:pt idx="4">
                  <c:v>Actividades relacionadas al: Manejo, Conservación,, Planificación, Administración y evaluación del agua</c:v>
                </c:pt>
              </c:strCache>
            </c:strRef>
          </c:cat>
          <c:val>
            <c:numRef>
              <c:f>Gráficas!$D$190:$H$190</c:f>
              <c:numCache>
                <c:formatCode>_("Q"* #,##0.00_);_("Q"* \(#,##0.00\);_("Q"* "-"??_);_(@_)</c:formatCode>
                <c:ptCount val="5"/>
                <c:pt idx="0">
                  <c:v>0</c:v>
                </c:pt>
                <c:pt idx="1">
                  <c:v>0</c:v>
                </c:pt>
                <c:pt idx="2">
                  <c:v>0</c:v>
                </c:pt>
                <c:pt idx="3">
                  <c:v>0</c:v>
                </c:pt>
                <c:pt idx="4">
                  <c:v>0</c:v>
                </c:pt>
              </c:numCache>
            </c:numRef>
          </c:val>
        </c:ser>
        <c:ser>
          <c:idx val="3"/>
          <c:order val="3"/>
          <c:tx>
            <c:strRef>
              <c:f>Gráficas!$C$191</c:f>
              <c:strCache>
                <c:ptCount val="1"/>
                <c:pt idx="0">
                  <c:v>Presupuesto Ejecutado (2do. Cuatrimestre)</c:v>
                </c:pt>
              </c:strCache>
            </c:strRef>
          </c:tx>
          <c:invertIfNegative val="0"/>
          <c:cat>
            <c:strRef>
              <c:f>Gráficas!$D$187:$H$187</c:f>
              <c:strCache>
                <c:ptCount val="5"/>
                <c:pt idx="0">
                  <c:v>Procesos y Sistema de Agua Potable y Saneamiento</c:v>
                </c:pt>
                <c:pt idx="1">
                  <c:v>Temas hídricos relacionados con Electricidad </c:v>
                </c:pt>
                <c:pt idx="2">
                  <c:v>Temas hídricos relacionados con Riego</c:v>
                </c:pt>
                <c:pt idx="3">
                  <c:v>Temas hídricos relacionados con Calidad del Agua</c:v>
                </c:pt>
                <c:pt idx="4">
                  <c:v>Actividades relacionadas al: Manejo, Conservación,, Planificación, Administración y evaluación del agua</c:v>
                </c:pt>
              </c:strCache>
            </c:strRef>
          </c:cat>
          <c:val>
            <c:numRef>
              <c:f>Gráficas!$D$191:$H$191</c:f>
              <c:numCache>
                <c:formatCode>_("Q"* #,##0.00_);_("Q"* \(#,##0.00\);_("Q"* "-"??_);_(@_)</c:formatCode>
                <c:ptCount val="5"/>
                <c:pt idx="0">
                  <c:v>0</c:v>
                </c:pt>
                <c:pt idx="1">
                  <c:v>0</c:v>
                </c:pt>
                <c:pt idx="2">
                  <c:v>0</c:v>
                </c:pt>
                <c:pt idx="3">
                  <c:v>0</c:v>
                </c:pt>
                <c:pt idx="4">
                  <c:v>0</c:v>
                </c:pt>
              </c:numCache>
            </c:numRef>
          </c:val>
        </c:ser>
        <c:ser>
          <c:idx val="4"/>
          <c:order val="4"/>
          <c:tx>
            <c:strRef>
              <c:f>Gráficas!$C$192</c:f>
              <c:strCache>
                <c:ptCount val="1"/>
                <c:pt idx="0">
                  <c:v>Presupuesto Ejecutado (3er. Cuatrimestre)</c:v>
                </c:pt>
              </c:strCache>
            </c:strRef>
          </c:tx>
          <c:invertIfNegative val="0"/>
          <c:cat>
            <c:strRef>
              <c:f>Gráficas!$D$187:$H$187</c:f>
              <c:strCache>
                <c:ptCount val="5"/>
                <c:pt idx="0">
                  <c:v>Procesos y Sistema de Agua Potable y Saneamiento</c:v>
                </c:pt>
                <c:pt idx="1">
                  <c:v>Temas hídricos relacionados con Electricidad </c:v>
                </c:pt>
                <c:pt idx="2">
                  <c:v>Temas hídricos relacionados con Riego</c:v>
                </c:pt>
                <c:pt idx="3">
                  <c:v>Temas hídricos relacionados con Calidad del Agua</c:v>
                </c:pt>
                <c:pt idx="4">
                  <c:v>Actividades relacionadas al: Manejo, Conservación,, Planificación, Administración y evaluación del agua</c:v>
                </c:pt>
              </c:strCache>
            </c:strRef>
          </c:cat>
          <c:val>
            <c:numRef>
              <c:f>Gráficas!$D$192:$H$192</c:f>
              <c:numCache>
                <c:formatCode>_("Q"* #,##0.00_);_("Q"* \(#,##0.00\);_("Q"* "-"??_);_(@_)</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overlap val="100"/>
        <c:axId val="298217688"/>
        <c:axId val="298219648"/>
      </c:barChart>
      <c:lineChart>
        <c:grouping val="standard"/>
        <c:varyColors val="0"/>
        <c:ser>
          <c:idx val="0"/>
          <c:order val="0"/>
          <c:tx>
            <c:strRef>
              <c:f>Gráficas!$C$188</c:f>
              <c:strCache>
                <c:ptCount val="1"/>
                <c:pt idx="0">
                  <c:v>Presupuesto Aprobado</c:v>
                </c:pt>
              </c:strCache>
            </c:strRef>
          </c:tx>
          <c:marker>
            <c:symbol val="circle"/>
            <c:size val="8"/>
            <c:spPr>
              <a:solidFill>
                <a:schemeClr val="bg1">
                  <a:lumMod val="75000"/>
                </a:schemeClr>
              </a:solidFill>
              <a:ln w="31750"/>
            </c:spPr>
          </c:marker>
          <c:cat>
            <c:strRef>
              <c:f>Gráficas!$D$187:$H$187</c:f>
              <c:strCache>
                <c:ptCount val="5"/>
                <c:pt idx="0">
                  <c:v>Procesos y Sistema de Agua Potable y Saneamiento</c:v>
                </c:pt>
                <c:pt idx="1">
                  <c:v>Temas hídricos relacionados con Electricidad </c:v>
                </c:pt>
                <c:pt idx="2">
                  <c:v>Temas hídricos relacionados con Riego</c:v>
                </c:pt>
                <c:pt idx="3">
                  <c:v>Temas hídricos relacionados con Calidad del Agua</c:v>
                </c:pt>
                <c:pt idx="4">
                  <c:v>Actividades relacionadas al: Manejo, Conservación,, Planificación, Administración y evaluación del agua</c:v>
                </c:pt>
              </c:strCache>
            </c:strRef>
          </c:cat>
          <c:val>
            <c:numRef>
              <c:f>Gráficas!$D$188:$H$188</c:f>
              <c:numCache>
                <c:formatCode>_("Q"* #,##0.00_);_("Q"* \(#,##0.00\);_("Q"* "-"??_);_(@_)</c:formatCode>
                <c:ptCount val="5"/>
                <c:pt idx="0">
                  <c:v>0</c:v>
                </c:pt>
                <c:pt idx="1">
                  <c:v>0</c:v>
                </c:pt>
                <c:pt idx="2">
                  <c:v>0</c:v>
                </c:pt>
                <c:pt idx="3">
                  <c:v>0</c:v>
                </c:pt>
                <c:pt idx="4">
                  <c:v>0</c:v>
                </c:pt>
              </c:numCache>
            </c:numRef>
          </c:val>
          <c:smooth val="0"/>
        </c:ser>
        <c:ser>
          <c:idx val="1"/>
          <c:order val="1"/>
          <c:tx>
            <c:strRef>
              <c:f>Gráficas!$C$189</c:f>
              <c:strCache>
                <c:ptCount val="1"/>
                <c:pt idx="0">
                  <c:v>Presupuesto Vigente</c:v>
                </c:pt>
              </c:strCache>
            </c:strRef>
          </c:tx>
          <c:marker>
            <c:symbol val="circle"/>
            <c:size val="8"/>
            <c:spPr>
              <a:solidFill>
                <a:schemeClr val="bg1">
                  <a:lumMod val="75000"/>
                </a:schemeClr>
              </a:solidFill>
              <a:ln w="31750"/>
            </c:spPr>
          </c:marker>
          <c:cat>
            <c:strRef>
              <c:f>Gráficas!$D$187:$H$187</c:f>
              <c:strCache>
                <c:ptCount val="5"/>
                <c:pt idx="0">
                  <c:v>Procesos y Sistema de Agua Potable y Saneamiento</c:v>
                </c:pt>
                <c:pt idx="1">
                  <c:v>Temas hídricos relacionados con Electricidad </c:v>
                </c:pt>
                <c:pt idx="2">
                  <c:v>Temas hídricos relacionados con Riego</c:v>
                </c:pt>
                <c:pt idx="3">
                  <c:v>Temas hídricos relacionados con Calidad del Agua</c:v>
                </c:pt>
                <c:pt idx="4">
                  <c:v>Actividades relacionadas al: Manejo, Conservación,, Planificación, Administración y evaluación del agua</c:v>
                </c:pt>
              </c:strCache>
            </c:strRef>
          </c:cat>
          <c:val>
            <c:numRef>
              <c:f>Gráficas!$D$189:$H$189</c:f>
              <c:numCache>
                <c:formatCode>_("Q"* #,##0.00_);_("Q"* \(#,##0.00\);_("Q"* "-"??_);_(@_)</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98217688"/>
        <c:axId val="298219648"/>
      </c:lineChart>
      <c:catAx>
        <c:axId val="298217688"/>
        <c:scaling>
          <c:orientation val="minMax"/>
        </c:scaling>
        <c:delete val="0"/>
        <c:axPos val="b"/>
        <c:majorGridlines>
          <c:spPr>
            <a:ln>
              <a:solidFill>
                <a:schemeClr val="bg1">
                  <a:lumMod val="75000"/>
                </a:schemeClr>
              </a:solidFill>
            </a:ln>
          </c:spPr>
        </c:majorGridlines>
        <c:numFmt formatCode="General" sourceLinked="1"/>
        <c:majorTickMark val="out"/>
        <c:minorTickMark val="none"/>
        <c:tickLblPos val="nextTo"/>
        <c:txPr>
          <a:bodyPr/>
          <a:lstStyle/>
          <a:p>
            <a:pPr>
              <a:defRPr sz="800"/>
            </a:pPr>
            <a:endParaRPr lang="es-GT"/>
          </a:p>
        </c:txPr>
        <c:crossAx val="298219648"/>
        <c:crosses val="autoZero"/>
        <c:auto val="1"/>
        <c:lblAlgn val="ctr"/>
        <c:lblOffset val="100"/>
        <c:noMultiLvlLbl val="0"/>
      </c:catAx>
      <c:valAx>
        <c:axId val="298219648"/>
        <c:scaling>
          <c:orientation val="minMax"/>
        </c:scaling>
        <c:delete val="0"/>
        <c:axPos val="l"/>
        <c:majorGridlines/>
        <c:numFmt formatCode="_(&quot;Q&quot;* #,##0.00_);_(&quot;Q&quot;* \(#,##0.00\);_(&quot;Q&quot;* &quot;-&quot;??_);_(@_)" sourceLinked="1"/>
        <c:majorTickMark val="out"/>
        <c:minorTickMark val="none"/>
        <c:tickLblPos val="nextTo"/>
        <c:crossAx val="298217688"/>
        <c:crosses val="autoZero"/>
        <c:crossBetween val="between"/>
      </c:valAx>
      <c:spPr>
        <a:solidFill>
          <a:schemeClr val="bg1">
            <a:lumMod val="85000"/>
          </a:schemeClr>
        </a:solidFill>
      </c:spPr>
    </c:plotArea>
    <c:legend>
      <c:legendPos val="b"/>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s-GT" sz="1100"/>
              <a:t>Gráfico 9 - Ejecución cuatrimestral del presupuesto municipal de funcionamiento destinado a Recursos Hídricos</a:t>
            </a:r>
          </a:p>
        </c:rich>
      </c:tx>
      <c:overlay val="0"/>
    </c:title>
    <c:autoTitleDeleted val="0"/>
    <c:plotArea>
      <c:layout/>
      <c:barChart>
        <c:barDir val="col"/>
        <c:grouping val="stacked"/>
        <c:varyColors val="0"/>
        <c:ser>
          <c:idx val="2"/>
          <c:order val="2"/>
          <c:tx>
            <c:strRef>
              <c:f>Gráficas!$C$205</c:f>
              <c:strCache>
                <c:ptCount val="1"/>
                <c:pt idx="0">
                  <c:v>Presupuesto Ejecutado (1er. Cuatrimestre)</c:v>
                </c:pt>
              </c:strCache>
            </c:strRef>
          </c:tx>
          <c:invertIfNegative val="0"/>
          <c:cat>
            <c:strRef>
              <c:f>Gráficas!$D$187:$H$187</c:f>
              <c:strCache>
                <c:ptCount val="5"/>
                <c:pt idx="0">
                  <c:v>Procesos y Sistema de Agua Potable y Saneamiento</c:v>
                </c:pt>
                <c:pt idx="1">
                  <c:v>Temas hídricos relacionados con Electricidad </c:v>
                </c:pt>
                <c:pt idx="2">
                  <c:v>Temas hídricos relacionados con Riego</c:v>
                </c:pt>
                <c:pt idx="3">
                  <c:v>Temas hídricos relacionados con Calidad del Agua</c:v>
                </c:pt>
                <c:pt idx="4">
                  <c:v>Actividades relacionadas al: Manejo, Conservación,, Planificación, Administración y evaluación del agua</c:v>
                </c:pt>
              </c:strCache>
            </c:strRef>
          </c:cat>
          <c:val>
            <c:numRef>
              <c:f>Gráficas!$D$205:$H$205</c:f>
              <c:numCache>
                <c:formatCode>_("Q"* #,##0.00_);_("Q"* \(#,##0.00\);_("Q"* "-"??_);_(@_)</c:formatCode>
                <c:ptCount val="5"/>
                <c:pt idx="0">
                  <c:v>0</c:v>
                </c:pt>
                <c:pt idx="1">
                  <c:v>0</c:v>
                </c:pt>
                <c:pt idx="2">
                  <c:v>0</c:v>
                </c:pt>
                <c:pt idx="3">
                  <c:v>0</c:v>
                </c:pt>
                <c:pt idx="4">
                  <c:v>0</c:v>
                </c:pt>
              </c:numCache>
            </c:numRef>
          </c:val>
        </c:ser>
        <c:ser>
          <c:idx val="3"/>
          <c:order val="3"/>
          <c:tx>
            <c:strRef>
              <c:f>Gráficas!$C$206</c:f>
              <c:strCache>
                <c:ptCount val="1"/>
                <c:pt idx="0">
                  <c:v>Presupuesto Ejecutado (2do. Cuatrimestre)</c:v>
                </c:pt>
              </c:strCache>
            </c:strRef>
          </c:tx>
          <c:invertIfNegative val="0"/>
          <c:cat>
            <c:strRef>
              <c:f>Gráficas!$D$187:$H$187</c:f>
              <c:strCache>
                <c:ptCount val="5"/>
                <c:pt idx="0">
                  <c:v>Procesos y Sistema de Agua Potable y Saneamiento</c:v>
                </c:pt>
                <c:pt idx="1">
                  <c:v>Temas hídricos relacionados con Electricidad </c:v>
                </c:pt>
                <c:pt idx="2">
                  <c:v>Temas hídricos relacionados con Riego</c:v>
                </c:pt>
                <c:pt idx="3">
                  <c:v>Temas hídricos relacionados con Calidad del Agua</c:v>
                </c:pt>
                <c:pt idx="4">
                  <c:v>Actividades relacionadas al: Manejo, Conservación,, Planificación, Administración y evaluación del agua</c:v>
                </c:pt>
              </c:strCache>
            </c:strRef>
          </c:cat>
          <c:val>
            <c:numRef>
              <c:f>Gráficas!$D$206:$H$206</c:f>
              <c:numCache>
                <c:formatCode>_("Q"* #,##0.00_);_("Q"* \(#,##0.00\);_("Q"* "-"??_);_(@_)</c:formatCode>
                <c:ptCount val="5"/>
                <c:pt idx="0">
                  <c:v>0</c:v>
                </c:pt>
                <c:pt idx="1">
                  <c:v>0</c:v>
                </c:pt>
                <c:pt idx="2">
                  <c:v>0</c:v>
                </c:pt>
                <c:pt idx="3">
                  <c:v>0</c:v>
                </c:pt>
                <c:pt idx="4">
                  <c:v>0</c:v>
                </c:pt>
              </c:numCache>
            </c:numRef>
          </c:val>
        </c:ser>
        <c:ser>
          <c:idx val="4"/>
          <c:order val="4"/>
          <c:tx>
            <c:strRef>
              <c:f>Gráficas!$C$207</c:f>
              <c:strCache>
                <c:ptCount val="1"/>
                <c:pt idx="0">
                  <c:v>Presupuesto Ejecutado (3er. Cuatrimestre)</c:v>
                </c:pt>
              </c:strCache>
            </c:strRef>
          </c:tx>
          <c:invertIfNegative val="0"/>
          <c:cat>
            <c:strRef>
              <c:f>Gráficas!$D$187:$H$187</c:f>
              <c:strCache>
                <c:ptCount val="5"/>
                <c:pt idx="0">
                  <c:v>Procesos y Sistema de Agua Potable y Saneamiento</c:v>
                </c:pt>
                <c:pt idx="1">
                  <c:v>Temas hídricos relacionados con Electricidad </c:v>
                </c:pt>
                <c:pt idx="2">
                  <c:v>Temas hídricos relacionados con Riego</c:v>
                </c:pt>
                <c:pt idx="3">
                  <c:v>Temas hídricos relacionados con Calidad del Agua</c:v>
                </c:pt>
                <c:pt idx="4">
                  <c:v>Actividades relacionadas al: Manejo, Conservación,, Planificación, Administración y evaluación del agua</c:v>
                </c:pt>
              </c:strCache>
            </c:strRef>
          </c:cat>
          <c:val>
            <c:numRef>
              <c:f>Gráficas!$D$207:$H$207</c:f>
              <c:numCache>
                <c:formatCode>_("Q"* #,##0.00_);_("Q"* \(#,##0.00\);_("Q"* "-"??_);_(@_)</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overlap val="100"/>
        <c:axId val="298212984"/>
        <c:axId val="298215728"/>
      </c:barChart>
      <c:lineChart>
        <c:grouping val="standard"/>
        <c:varyColors val="0"/>
        <c:ser>
          <c:idx val="0"/>
          <c:order val="0"/>
          <c:tx>
            <c:strRef>
              <c:f>Gráficas!$C$203</c:f>
              <c:strCache>
                <c:ptCount val="1"/>
                <c:pt idx="0">
                  <c:v>Presupuesto Aprobado</c:v>
                </c:pt>
              </c:strCache>
            </c:strRef>
          </c:tx>
          <c:marker>
            <c:symbol val="circle"/>
            <c:size val="8"/>
            <c:spPr>
              <a:solidFill>
                <a:schemeClr val="bg1">
                  <a:lumMod val="75000"/>
                </a:schemeClr>
              </a:solidFill>
              <a:ln w="31750"/>
            </c:spPr>
          </c:marker>
          <c:cat>
            <c:strRef>
              <c:f>Gráficas!$D$202:$H$202</c:f>
              <c:strCache>
                <c:ptCount val="5"/>
                <c:pt idx="0">
                  <c:v>Procesos y Sistema de Agua Potable y Saneamiento</c:v>
                </c:pt>
                <c:pt idx="1">
                  <c:v>Temas hídricos relacionados con Electricidad </c:v>
                </c:pt>
                <c:pt idx="2">
                  <c:v>Temas hídricos relacionados con Riego</c:v>
                </c:pt>
                <c:pt idx="3">
                  <c:v>Temas hídricos relacionados con Calidad del Agua</c:v>
                </c:pt>
                <c:pt idx="4">
                  <c:v>Actividades relacionadas al: Manejo, Conservación,, Planificación, Administración y evaluación del agua</c:v>
                </c:pt>
              </c:strCache>
            </c:strRef>
          </c:cat>
          <c:val>
            <c:numRef>
              <c:f>Gráficas!$D$203:$H$203</c:f>
              <c:numCache>
                <c:formatCode>_("Q"* #,##0.00_);_("Q"* \(#,##0.00\);_("Q"* "-"??_);_(@_)</c:formatCode>
                <c:ptCount val="5"/>
                <c:pt idx="0">
                  <c:v>0</c:v>
                </c:pt>
                <c:pt idx="1">
                  <c:v>0</c:v>
                </c:pt>
                <c:pt idx="2">
                  <c:v>0</c:v>
                </c:pt>
                <c:pt idx="3">
                  <c:v>0</c:v>
                </c:pt>
                <c:pt idx="4">
                  <c:v>0</c:v>
                </c:pt>
              </c:numCache>
            </c:numRef>
          </c:val>
          <c:smooth val="0"/>
        </c:ser>
        <c:ser>
          <c:idx val="1"/>
          <c:order val="1"/>
          <c:tx>
            <c:strRef>
              <c:f>Gráficas!$C$204</c:f>
              <c:strCache>
                <c:ptCount val="1"/>
                <c:pt idx="0">
                  <c:v>Presupuesto Vigente</c:v>
                </c:pt>
              </c:strCache>
            </c:strRef>
          </c:tx>
          <c:marker>
            <c:symbol val="circle"/>
            <c:size val="8"/>
            <c:spPr>
              <a:solidFill>
                <a:schemeClr val="bg1">
                  <a:lumMod val="75000"/>
                </a:schemeClr>
              </a:solidFill>
              <a:ln w="31750"/>
            </c:spPr>
          </c:marker>
          <c:cat>
            <c:strRef>
              <c:f>Gráficas!$D$202:$H$202</c:f>
              <c:strCache>
                <c:ptCount val="5"/>
                <c:pt idx="0">
                  <c:v>Procesos y Sistema de Agua Potable y Saneamiento</c:v>
                </c:pt>
                <c:pt idx="1">
                  <c:v>Temas hídricos relacionados con Electricidad </c:v>
                </c:pt>
                <c:pt idx="2">
                  <c:v>Temas hídricos relacionados con Riego</c:v>
                </c:pt>
                <c:pt idx="3">
                  <c:v>Temas hídricos relacionados con Calidad del Agua</c:v>
                </c:pt>
                <c:pt idx="4">
                  <c:v>Actividades relacionadas al: Manejo, Conservación,, Planificación, Administración y evaluación del agua</c:v>
                </c:pt>
              </c:strCache>
            </c:strRef>
          </c:cat>
          <c:val>
            <c:numRef>
              <c:f>Gráficas!$D$204:$H$204</c:f>
              <c:numCache>
                <c:formatCode>_("Q"* #,##0.00_);_("Q"* \(#,##0.00\);_("Q"* "-"??_);_(@_)</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98212984"/>
        <c:axId val="298215728"/>
      </c:lineChart>
      <c:catAx>
        <c:axId val="298212984"/>
        <c:scaling>
          <c:orientation val="minMax"/>
        </c:scaling>
        <c:delete val="0"/>
        <c:axPos val="b"/>
        <c:majorGridlines>
          <c:spPr>
            <a:ln>
              <a:solidFill>
                <a:schemeClr val="bg1">
                  <a:lumMod val="75000"/>
                </a:schemeClr>
              </a:solidFill>
            </a:ln>
          </c:spPr>
        </c:majorGridlines>
        <c:numFmt formatCode="General" sourceLinked="1"/>
        <c:majorTickMark val="out"/>
        <c:minorTickMark val="none"/>
        <c:tickLblPos val="nextTo"/>
        <c:txPr>
          <a:bodyPr/>
          <a:lstStyle/>
          <a:p>
            <a:pPr>
              <a:defRPr sz="800"/>
            </a:pPr>
            <a:endParaRPr lang="es-GT"/>
          </a:p>
        </c:txPr>
        <c:crossAx val="298215728"/>
        <c:crosses val="autoZero"/>
        <c:auto val="1"/>
        <c:lblAlgn val="ctr"/>
        <c:lblOffset val="100"/>
        <c:noMultiLvlLbl val="0"/>
      </c:catAx>
      <c:valAx>
        <c:axId val="298215728"/>
        <c:scaling>
          <c:orientation val="minMax"/>
        </c:scaling>
        <c:delete val="0"/>
        <c:axPos val="l"/>
        <c:majorGridlines/>
        <c:numFmt formatCode="_(&quot;Q&quot;* #,##0.00_);_(&quot;Q&quot;* \(#,##0.00\);_(&quot;Q&quot;* &quot;-&quot;??_);_(@_)" sourceLinked="1"/>
        <c:majorTickMark val="out"/>
        <c:minorTickMark val="none"/>
        <c:tickLblPos val="nextTo"/>
        <c:crossAx val="298212984"/>
        <c:crosses val="autoZero"/>
        <c:crossBetween val="between"/>
      </c:valAx>
      <c:spPr>
        <a:solidFill>
          <a:schemeClr val="bg1">
            <a:lumMod val="85000"/>
          </a:schemeClr>
        </a:solidFill>
      </c:spPr>
    </c:plotArea>
    <c:legend>
      <c:legendPos val="b"/>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s-GT" sz="1100"/>
              <a:t>Gráfico 10 - Ejecución cuatrimestral del presupuesto municipal de inversión destinado a recursos hídricos</a:t>
            </a:r>
          </a:p>
        </c:rich>
      </c:tx>
      <c:overlay val="0"/>
    </c:title>
    <c:autoTitleDeleted val="0"/>
    <c:plotArea>
      <c:layout/>
      <c:barChart>
        <c:barDir val="col"/>
        <c:grouping val="stacked"/>
        <c:varyColors val="0"/>
        <c:ser>
          <c:idx val="2"/>
          <c:order val="2"/>
          <c:tx>
            <c:strRef>
              <c:f>Gráficas!$C$220</c:f>
              <c:strCache>
                <c:ptCount val="1"/>
                <c:pt idx="0">
                  <c:v>Presupuesto Ejecutado (1er. Cuatrimestre)</c:v>
                </c:pt>
              </c:strCache>
            </c:strRef>
          </c:tx>
          <c:invertIfNegative val="0"/>
          <c:cat>
            <c:strRef>
              <c:f>Gráficas!$D$217:$H$217</c:f>
              <c:strCache>
                <c:ptCount val="5"/>
                <c:pt idx="0">
                  <c:v>Procesos y Sistema de Agua Potable y Saneamiento</c:v>
                </c:pt>
                <c:pt idx="1">
                  <c:v>Temas hídricos relacionados con Electricidad </c:v>
                </c:pt>
                <c:pt idx="2">
                  <c:v>Temas hídricos relacionados con Riego</c:v>
                </c:pt>
                <c:pt idx="3">
                  <c:v>Temas hídricos relacionados con Calidad del Agua</c:v>
                </c:pt>
                <c:pt idx="4">
                  <c:v>Actividades relacionadas al: Manejo, Conservación,, Planificación, Administración y evaluación del agua</c:v>
                </c:pt>
              </c:strCache>
            </c:strRef>
          </c:cat>
          <c:val>
            <c:numRef>
              <c:f>Gráficas!$D$220:$H$220</c:f>
              <c:numCache>
                <c:formatCode>_("Q"* #,##0.00_);_("Q"* \(#,##0.00\);_("Q"* "-"??_);_(@_)</c:formatCode>
                <c:ptCount val="5"/>
                <c:pt idx="0">
                  <c:v>0</c:v>
                </c:pt>
                <c:pt idx="1">
                  <c:v>0</c:v>
                </c:pt>
                <c:pt idx="2">
                  <c:v>0</c:v>
                </c:pt>
                <c:pt idx="3">
                  <c:v>0</c:v>
                </c:pt>
                <c:pt idx="4">
                  <c:v>0</c:v>
                </c:pt>
              </c:numCache>
            </c:numRef>
          </c:val>
        </c:ser>
        <c:ser>
          <c:idx val="3"/>
          <c:order val="3"/>
          <c:tx>
            <c:strRef>
              <c:f>Gráficas!$C$221</c:f>
              <c:strCache>
                <c:ptCount val="1"/>
                <c:pt idx="0">
                  <c:v>Presupuesto Ejecutado (2do. Cuatrimestre)</c:v>
                </c:pt>
              </c:strCache>
            </c:strRef>
          </c:tx>
          <c:invertIfNegative val="0"/>
          <c:cat>
            <c:strRef>
              <c:f>Gráficas!$D$217:$H$217</c:f>
              <c:strCache>
                <c:ptCount val="5"/>
                <c:pt idx="0">
                  <c:v>Procesos y Sistema de Agua Potable y Saneamiento</c:v>
                </c:pt>
                <c:pt idx="1">
                  <c:v>Temas hídricos relacionados con Electricidad </c:v>
                </c:pt>
                <c:pt idx="2">
                  <c:v>Temas hídricos relacionados con Riego</c:v>
                </c:pt>
                <c:pt idx="3">
                  <c:v>Temas hídricos relacionados con Calidad del Agua</c:v>
                </c:pt>
                <c:pt idx="4">
                  <c:v>Actividades relacionadas al: Manejo, Conservación,, Planificación, Administración y evaluación del agua</c:v>
                </c:pt>
              </c:strCache>
            </c:strRef>
          </c:cat>
          <c:val>
            <c:numRef>
              <c:f>Gráficas!$D$221:$H$221</c:f>
              <c:numCache>
                <c:formatCode>_("Q"* #,##0.00_);_("Q"* \(#,##0.00\);_("Q"* "-"??_);_(@_)</c:formatCode>
                <c:ptCount val="5"/>
                <c:pt idx="0">
                  <c:v>0</c:v>
                </c:pt>
                <c:pt idx="1">
                  <c:v>0</c:v>
                </c:pt>
                <c:pt idx="2">
                  <c:v>0</c:v>
                </c:pt>
                <c:pt idx="3">
                  <c:v>0</c:v>
                </c:pt>
                <c:pt idx="4">
                  <c:v>0</c:v>
                </c:pt>
              </c:numCache>
            </c:numRef>
          </c:val>
        </c:ser>
        <c:ser>
          <c:idx val="4"/>
          <c:order val="4"/>
          <c:tx>
            <c:strRef>
              <c:f>Gráficas!$C$222</c:f>
              <c:strCache>
                <c:ptCount val="1"/>
                <c:pt idx="0">
                  <c:v>Presupuesto Ejecutado (3er. Cuatrimestre)</c:v>
                </c:pt>
              </c:strCache>
            </c:strRef>
          </c:tx>
          <c:invertIfNegative val="0"/>
          <c:cat>
            <c:strRef>
              <c:f>Gráficas!$D$217:$H$217</c:f>
              <c:strCache>
                <c:ptCount val="5"/>
                <c:pt idx="0">
                  <c:v>Procesos y Sistema de Agua Potable y Saneamiento</c:v>
                </c:pt>
                <c:pt idx="1">
                  <c:v>Temas hídricos relacionados con Electricidad </c:v>
                </c:pt>
                <c:pt idx="2">
                  <c:v>Temas hídricos relacionados con Riego</c:v>
                </c:pt>
                <c:pt idx="3">
                  <c:v>Temas hídricos relacionados con Calidad del Agua</c:v>
                </c:pt>
                <c:pt idx="4">
                  <c:v>Actividades relacionadas al: Manejo, Conservación,, Planificación, Administración y evaluación del agua</c:v>
                </c:pt>
              </c:strCache>
            </c:strRef>
          </c:cat>
          <c:val>
            <c:numRef>
              <c:f>Gráficas!$D$222:$H$222</c:f>
              <c:numCache>
                <c:formatCode>_("Q"* #,##0.00_);_("Q"* \(#,##0.00\);_("Q"* "-"??_);_(@_)</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overlap val="100"/>
        <c:axId val="298215336"/>
        <c:axId val="298216120"/>
      </c:barChart>
      <c:lineChart>
        <c:grouping val="standard"/>
        <c:varyColors val="0"/>
        <c:ser>
          <c:idx val="0"/>
          <c:order val="0"/>
          <c:tx>
            <c:strRef>
              <c:f>Gráficas!$C$218</c:f>
              <c:strCache>
                <c:ptCount val="1"/>
                <c:pt idx="0">
                  <c:v>Presupuesto Aprobado</c:v>
                </c:pt>
              </c:strCache>
            </c:strRef>
          </c:tx>
          <c:marker>
            <c:symbol val="circle"/>
            <c:size val="8"/>
            <c:spPr>
              <a:solidFill>
                <a:schemeClr val="bg1">
                  <a:lumMod val="75000"/>
                </a:schemeClr>
              </a:solidFill>
              <a:ln w="31750"/>
            </c:spPr>
          </c:marker>
          <c:cat>
            <c:strRef>
              <c:f>Gráficas!$D$202:$H$202</c:f>
              <c:strCache>
                <c:ptCount val="5"/>
                <c:pt idx="0">
                  <c:v>Procesos y Sistema de Agua Potable y Saneamiento</c:v>
                </c:pt>
                <c:pt idx="1">
                  <c:v>Temas hídricos relacionados con Electricidad </c:v>
                </c:pt>
                <c:pt idx="2">
                  <c:v>Temas hídricos relacionados con Riego</c:v>
                </c:pt>
                <c:pt idx="3">
                  <c:v>Temas hídricos relacionados con Calidad del Agua</c:v>
                </c:pt>
                <c:pt idx="4">
                  <c:v>Actividades relacionadas al: Manejo, Conservación,, Planificación, Administración y evaluación del agua</c:v>
                </c:pt>
              </c:strCache>
            </c:strRef>
          </c:cat>
          <c:val>
            <c:numRef>
              <c:f>Gráficas!$D$218:$H$218</c:f>
              <c:numCache>
                <c:formatCode>_("Q"* #,##0.00_);_("Q"* \(#,##0.00\);_("Q"* "-"??_);_(@_)</c:formatCode>
                <c:ptCount val="5"/>
                <c:pt idx="0">
                  <c:v>0</c:v>
                </c:pt>
                <c:pt idx="1">
                  <c:v>0</c:v>
                </c:pt>
                <c:pt idx="2">
                  <c:v>0</c:v>
                </c:pt>
                <c:pt idx="3">
                  <c:v>0</c:v>
                </c:pt>
                <c:pt idx="4">
                  <c:v>0</c:v>
                </c:pt>
              </c:numCache>
            </c:numRef>
          </c:val>
          <c:smooth val="0"/>
        </c:ser>
        <c:ser>
          <c:idx val="1"/>
          <c:order val="1"/>
          <c:tx>
            <c:strRef>
              <c:f>Gráficas!$C$219</c:f>
              <c:strCache>
                <c:ptCount val="1"/>
                <c:pt idx="0">
                  <c:v>Presupuesto Vigente</c:v>
                </c:pt>
              </c:strCache>
            </c:strRef>
          </c:tx>
          <c:marker>
            <c:symbol val="circle"/>
            <c:size val="8"/>
            <c:spPr>
              <a:solidFill>
                <a:schemeClr val="bg1">
                  <a:lumMod val="75000"/>
                </a:schemeClr>
              </a:solidFill>
              <a:ln w="31750"/>
            </c:spPr>
          </c:marker>
          <c:cat>
            <c:strRef>
              <c:f>Gráficas!$D$202:$H$202</c:f>
              <c:strCache>
                <c:ptCount val="5"/>
                <c:pt idx="0">
                  <c:v>Procesos y Sistema de Agua Potable y Saneamiento</c:v>
                </c:pt>
                <c:pt idx="1">
                  <c:v>Temas hídricos relacionados con Electricidad </c:v>
                </c:pt>
                <c:pt idx="2">
                  <c:v>Temas hídricos relacionados con Riego</c:v>
                </c:pt>
                <c:pt idx="3">
                  <c:v>Temas hídricos relacionados con Calidad del Agua</c:v>
                </c:pt>
                <c:pt idx="4">
                  <c:v>Actividades relacionadas al: Manejo, Conservación,, Planificación, Administración y evaluación del agua</c:v>
                </c:pt>
              </c:strCache>
            </c:strRef>
          </c:cat>
          <c:val>
            <c:numRef>
              <c:f>Gráficas!$D$219:$H$219</c:f>
              <c:numCache>
                <c:formatCode>_("Q"* #,##0.00_);_("Q"* \(#,##0.00\);_("Q"* "-"??_);_(@_)</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98215336"/>
        <c:axId val="298216120"/>
      </c:lineChart>
      <c:catAx>
        <c:axId val="298215336"/>
        <c:scaling>
          <c:orientation val="minMax"/>
        </c:scaling>
        <c:delete val="0"/>
        <c:axPos val="b"/>
        <c:majorGridlines>
          <c:spPr>
            <a:ln>
              <a:solidFill>
                <a:schemeClr val="bg1">
                  <a:lumMod val="75000"/>
                </a:schemeClr>
              </a:solidFill>
            </a:ln>
          </c:spPr>
        </c:majorGridlines>
        <c:numFmt formatCode="General" sourceLinked="1"/>
        <c:majorTickMark val="out"/>
        <c:minorTickMark val="none"/>
        <c:tickLblPos val="nextTo"/>
        <c:txPr>
          <a:bodyPr/>
          <a:lstStyle/>
          <a:p>
            <a:pPr>
              <a:defRPr sz="800"/>
            </a:pPr>
            <a:endParaRPr lang="es-GT"/>
          </a:p>
        </c:txPr>
        <c:crossAx val="298216120"/>
        <c:crosses val="autoZero"/>
        <c:auto val="1"/>
        <c:lblAlgn val="ctr"/>
        <c:lblOffset val="100"/>
        <c:noMultiLvlLbl val="0"/>
      </c:catAx>
      <c:valAx>
        <c:axId val="298216120"/>
        <c:scaling>
          <c:orientation val="minMax"/>
        </c:scaling>
        <c:delete val="0"/>
        <c:axPos val="l"/>
        <c:majorGridlines/>
        <c:numFmt formatCode="_(&quot;Q&quot;* #,##0.00_);_(&quot;Q&quot;* \(#,##0.00\);_(&quot;Q&quot;* &quot;-&quot;??_);_(@_)" sourceLinked="1"/>
        <c:majorTickMark val="out"/>
        <c:minorTickMark val="none"/>
        <c:tickLblPos val="nextTo"/>
        <c:crossAx val="298215336"/>
        <c:crosses val="autoZero"/>
        <c:crossBetween val="between"/>
      </c:valAx>
      <c:spPr>
        <a:solidFill>
          <a:schemeClr val="bg1">
            <a:lumMod val="85000"/>
          </a:schemeClr>
        </a:solidFill>
      </c:spPr>
    </c:plotArea>
    <c:legend>
      <c:legendPos val="b"/>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4.jpeg"/></Relationships>
</file>

<file path=xl/drawings/_rels/drawing8.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3</xdr:col>
      <xdr:colOff>1004455</xdr:colOff>
      <xdr:row>0</xdr:row>
      <xdr:rowOff>0</xdr:rowOff>
    </xdr:from>
    <xdr:to>
      <xdr:col>6</xdr:col>
      <xdr:colOff>268432</xdr:colOff>
      <xdr:row>4</xdr:row>
      <xdr:rowOff>276441</xdr:rowOff>
    </xdr:to>
    <xdr:pic>
      <xdr:nvPicPr>
        <xdr:cNvPr id="3" name="5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84724" t="22934" b="24750"/>
        <a:stretch>
          <a:fillRect/>
        </a:stretch>
      </xdr:blipFill>
      <xdr:spPr bwMode="auto">
        <a:xfrm>
          <a:off x="3957205" y="0"/>
          <a:ext cx="2736272" cy="14194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2047875</xdr:colOff>
      <xdr:row>0</xdr:row>
      <xdr:rowOff>28575</xdr:rowOff>
    </xdr:from>
    <xdr:to>
      <xdr:col>1</xdr:col>
      <xdr:colOff>4257675</xdr:colOff>
      <xdr:row>6</xdr:row>
      <xdr:rowOff>209550</xdr:rowOff>
    </xdr:to>
    <xdr:pic>
      <xdr:nvPicPr>
        <xdr:cNvPr id="2074"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84724" t="22934" b="24750"/>
        <a:stretch>
          <a:fillRect/>
        </a:stretch>
      </xdr:blipFill>
      <xdr:spPr bwMode="auto">
        <a:xfrm>
          <a:off x="2552700" y="28575"/>
          <a:ext cx="220980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66675</xdr:colOff>
      <xdr:row>0</xdr:row>
      <xdr:rowOff>57150</xdr:rowOff>
    </xdr:from>
    <xdr:to>
      <xdr:col>4</xdr:col>
      <xdr:colOff>609600</xdr:colOff>
      <xdr:row>2</xdr:row>
      <xdr:rowOff>142875</xdr:rowOff>
    </xdr:to>
    <xdr:pic>
      <xdr:nvPicPr>
        <xdr:cNvPr id="3123" name="1 Imagen" descr="Logo Segeplan.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1525" y="57150"/>
          <a:ext cx="30765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66675</xdr:colOff>
      <xdr:row>0</xdr:row>
      <xdr:rowOff>57150</xdr:rowOff>
    </xdr:from>
    <xdr:to>
      <xdr:col>4</xdr:col>
      <xdr:colOff>609600</xdr:colOff>
      <xdr:row>2</xdr:row>
      <xdr:rowOff>142875</xdr:rowOff>
    </xdr:to>
    <xdr:pic>
      <xdr:nvPicPr>
        <xdr:cNvPr id="3124" name="1 Imagen" descr="Logo Segeplan.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1525" y="57150"/>
          <a:ext cx="30765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228600</xdr:colOff>
      <xdr:row>1</xdr:row>
      <xdr:rowOff>209551</xdr:rowOff>
    </xdr:from>
    <xdr:to>
      <xdr:col>9</xdr:col>
      <xdr:colOff>429222</xdr:colOff>
      <xdr:row>11</xdr:row>
      <xdr:rowOff>306917</xdr:rowOff>
    </xdr:to>
    <xdr:pic>
      <xdr:nvPicPr>
        <xdr:cNvPr id="2" name="1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32600" y="802218"/>
          <a:ext cx="5979122" cy="39073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23</xdr:col>
      <xdr:colOff>4762</xdr:colOff>
      <xdr:row>12</xdr:row>
      <xdr:rowOff>42866</xdr:rowOff>
    </xdr:from>
    <xdr:to>
      <xdr:col>24</xdr:col>
      <xdr:colOff>1028700</xdr:colOff>
      <xdr:row>13</xdr:row>
      <xdr:rowOff>28575</xdr:rowOff>
    </xdr:to>
    <xdr:sp macro="" textlink="">
      <xdr:nvSpPr>
        <xdr:cNvPr id="2" name="1 Abrir llave"/>
        <xdr:cNvSpPr/>
      </xdr:nvSpPr>
      <xdr:spPr>
        <a:xfrm rot="5400000">
          <a:off x="11853864" y="2024064"/>
          <a:ext cx="261934" cy="1785938"/>
        </a:xfrm>
        <a:prstGeom prst="leftBrace">
          <a:avLst/>
        </a:prstGeom>
      </xdr:spPr>
      <xdr:style>
        <a:lnRef idx="2">
          <a:schemeClr val="accent2"/>
        </a:lnRef>
        <a:fillRef idx="0">
          <a:schemeClr val="accent2"/>
        </a:fillRef>
        <a:effectRef idx="1">
          <a:schemeClr val="accent2"/>
        </a:effectRef>
        <a:fontRef idx="minor">
          <a:schemeClr val="tx1"/>
        </a:fontRef>
      </xdr:style>
      <xdr:txBody>
        <a:bodyPr vertOverflow="clip" horzOverflow="clip" rtlCol="0" anchor="t"/>
        <a:lstStyle/>
        <a:p>
          <a:endParaRPr lang="es-GT"/>
        </a:p>
      </xdr:txBody>
    </xdr:sp>
    <xdr:clientData/>
  </xdr:twoCellAnchor>
  <xdr:twoCellAnchor>
    <xdr:from>
      <xdr:col>27</xdr:col>
      <xdr:colOff>9525</xdr:colOff>
      <xdr:row>12</xdr:row>
      <xdr:rowOff>47625</xdr:rowOff>
    </xdr:from>
    <xdr:to>
      <xdr:col>28</xdr:col>
      <xdr:colOff>890588</xdr:colOff>
      <xdr:row>13</xdr:row>
      <xdr:rowOff>33334</xdr:rowOff>
    </xdr:to>
    <xdr:sp macro="" textlink="">
      <xdr:nvSpPr>
        <xdr:cNvPr id="5" name="4 Abrir llave"/>
        <xdr:cNvSpPr/>
      </xdr:nvSpPr>
      <xdr:spPr>
        <a:xfrm rot="5400000">
          <a:off x="14716127" y="2028823"/>
          <a:ext cx="261934" cy="1785938"/>
        </a:xfrm>
        <a:prstGeom prst="leftBrace">
          <a:avLst/>
        </a:prstGeom>
      </xdr:spPr>
      <xdr:style>
        <a:lnRef idx="2">
          <a:schemeClr val="accent2"/>
        </a:lnRef>
        <a:fillRef idx="0">
          <a:schemeClr val="accent2"/>
        </a:fillRef>
        <a:effectRef idx="1">
          <a:schemeClr val="accent2"/>
        </a:effectRef>
        <a:fontRef idx="minor">
          <a:schemeClr val="tx1"/>
        </a:fontRef>
      </xdr:style>
      <xdr:txBody>
        <a:bodyPr vertOverflow="clip" horzOverflow="clip" rtlCol="0" anchor="t"/>
        <a:lstStyle/>
        <a:p>
          <a:endParaRPr lang="es-GT"/>
        </a:p>
      </xdr:txBody>
    </xdr:sp>
    <xdr:clientData/>
  </xdr:twoCellAnchor>
  <xdr:twoCellAnchor editAs="oneCell">
    <xdr:from>
      <xdr:col>0</xdr:col>
      <xdr:colOff>57150</xdr:colOff>
      <xdr:row>0</xdr:row>
      <xdr:rowOff>0</xdr:rowOff>
    </xdr:from>
    <xdr:to>
      <xdr:col>1</xdr:col>
      <xdr:colOff>533400</xdr:colOff>
      <xdr:row>4</xdr:row>
      <xdr:rowOff>314325</xdr:rowOff>
    </xdr:to>
    <xdr:pic>
      <xdr:nvPicPr>
        <xdr:cNvPr id="4321" name="5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84724" t="22934" b="24750"/>
        <a:stretch>
          <a:fillRect/>
        </a:stretch>
      </xdr:blipFill>
      <xdr:spPr bwMode="auto">
        <a:xfrm>
          <a:off x="57150" y="0"/>
          <a:ext cx="15240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57150</xdr:colOff>
      <xdr:row>0</xdr:row>
      <xdr:rowOff>0</xdr:rowOff>
    </xdr:from>
    <xdr:to>
      <xdr:col>1</xdr:col>
      <xdr:colOff>552450</xdr:colOff>
      <xdr:row>2</xdr:row>
      <xdr:rowOff>257175</xdr:rowOff>
    </xdr:to>
    <xdr:pic>
      <xdr:nvPicPr>
        <xdr:cNvPr id="5171"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84724" t="22934" b="24750"/>
        <a:stretch>
          <a:fillRect/>
        </a:stretch>
      </xdr:blipFill>
      <xdr:spPr bwMode="auto">
        <a:xfrm>
          <a:off x="57150" y="0"/>
          <a:ext cx="15240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2</xdr:col>
      <xdr:colOff>1257300</xdr:colOff>
      <xdr:row>1</xdr:row>
      <xdr:rowOff>219075</xdr:rowOff>
    </xdr:to>
    <xdr:pic>
      <xdr:nvPicPr>
        <xdr:cNvPr id="6186" name="1 Imagen" descr="Logo Segeplan.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28098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2</xdr:col>
      <xdr:colOff>114300</xdr:colOff>
      <xdr:row>6</xdr:row>
      <xdr:rowOff>9525</xdr:rowOff>
    </xdr:from>
    <xdr:to>
      <xdr:col>8</xdr:col>
      <xdr:colOff>228600</xdr:colOff>
      <xdr:row>27</xdr:row>
      <xdr:rowOff>142875</xdr:rowOff>
    </xdr:to>
    <xdr:graphicFrame macro="">
      <xdr:nvGraphicFramePr>
        <xdr:cNvPr id="7444"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85725</xdr:colOff>
      <xdr:row>40</xdr:row>
      <xdr:rowOff>133350</xdr:rowOff>
    </xdr:from>
    <xdr:to>
      <xdr:col>8</xdr:col>
      <xdr:colOff>200025</xdr:colOff>
      <xdr:row>62</xdr:row>
      <xdr:rowOff>104775</xdr:rowOff>
    </xdr:to>
    <xdr:graphicFrame macro="">
      <xdr:nvGraphicFramePr>
        <xdr:cNvPr id="7445"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95250</xdr:colOff>
      <xdr:row>71</xdr:row>
      <xdr:rowOff>28575</xdr:rowOff>
    </xdr:from>
    <xdr:to>
      <xdr:col>8</xdr:col>
      <xdr:colOff>209550</xdr:colOff>
      <xdr:row>92</xdr:row>
      <xdr:rowOff>152400</xdr:rowOff>
    </xdr:to>
    <xdr:graphicFrame macro="">
      <xdr:nvGraphicFramePr>
        <xdr:cNvPr id="7446"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295275</xdr:colOff>
      <xdr:row>102</xdr:row>
      <xdr:rowOff>142875</xdr:rowOff>
    </xdr:from>
    <xdr:to>
      <xdr:col>18</xdr:col>
      <xdr:colOff>247650</xdr:colOff>
      <xdr:row>115</xdr:row>
      <xdr:rowOff>104775</xdr:rowOff>
    </xdr:to>
    <xdr:graphicFrame macro="">
      <xdr:nvGraphicFramePr>
        <xdr:cNvPr id="7447"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219075</xdr:colOff>
      <xdr:row>120</xdr:row>
      <xdr:rowOff>38100</xdr:rowOff>
    </xdr:from>
    <xdr:to>
      <xdr:col>17</xdr:col>
      <xdr:colOff>47625</xdr:colOff>
      <xdr:row>134</xdr:row>
      <xdr:rowOff>85725</xdr:rowOff>
    </xdr:to>
    <xdr:graphicFrame macro="">
      <xdr:nvGraphicFramePr>
        <xdr:cNvPr id="7448"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304800</xdr:colOff>
      <xdr:row>138</xdr:row>
      <xdr:rowOff>219075</xdr:rowOff>
    </xdr:from>
    <xdr:to>
      <xdr:col>18</xdr:col>
      <xdr:colOff>257175</xdr:colOff>
      <xdr:row>152</xdr:row>
      <xdr:rowOff>19050</xdr:rowOff>
    </xdr:to>
    <xdr:graphicFrame macro="">
      <xdr:nvGraphicFramePr>
        <xdr:cNvPr id="7449"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295275</xdr:colOff>
      <xdr:row>183</xdr:row>
      <xdr:rowOff>57150</xdr:rowOff>
    </xdr:from>
    <xdr:to>
      <xdr:col>18</xdr:col>
      <xdr:colOff>247650</xdr:colOff>
      <xdr:row>193</xdr:row>
      <xdr:rowOff>114300</xdr:rowOff>
    </xdr:to>
    <xdr:graphicFrame macro="">
      <xdr:nvGraphicFramePr>
        <xdr:cNvPr id="7450" name="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495300</xdr:colOff>
      <xdr:row>198</xdr:row>
      <xdr:rowOff>0</xdr:rowOff>
    </xdr:from>
    <xdr:to>
      <xdr:col>18</xdr:col>
      <xdr:colOff>447675</xdr:colOff>
      <xdr:row>207</xdr:row>
      <xdr:rowOff>19050</xdr:rowOff>
    </xdr:to>
    <xdr:graphicFrame macro="">
      <xdr:nvGraphicFramePr>
        <xdr:cNvPr id="7451" name="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8</xdr:col>
      <xdr:colOff>371475</xdr:colOff>
      <xdr:row>213</xdr:row>
      <xdr:rowOff>0</xdr:rowOff>
    </xdr:from>
    <xdr:to>
      <xdr:col>18</xdr:col>
      <xdr:colOff>323850</xdr:colOff>
      <xdr:row>222</xdr:row>
      <xdr:rowOff>19050</xdr:rowOff>
    </xdr:to>
    <xdr:graphicFrame macro="">
      <xdr:nvGraphicFramePr>
        <xdr:cNvPr id="7452" name="1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276225</xdr:colOff>
      <xdr:row>155</xdr:row>
      <xdr:rowOff>28575</xdr:rowOff>
    </xdr:from>
    <xdr:to>
      <xdr:col>18</xdr:col>
      <xdr:colOff>228600</xdr:colOff>
      <xdr:row>172</xdr:row>
      <xdr:rowOff>133350</xdr:rowOff>
    </xdr:to>
    <xdr:graphicFrame macro="">
      <xdr:nvGraphicFramePr>
        <xdr:cNvPr id="7453" name="1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8</xdr:col>
      <xdr:colOff>371475</xdr:colOff>
      <xdr:row>227</xdr:row>
      <xdr:rowOff>9525</xdr:rowOff>
    </xdr:from>
    <xdr:to>
      <xdr:col>18</xdr:col>
      <xdr:colOff>323850</xdr:colOff>
      <xdr:row>244</xdr:row>
      <xdr:rowOff>57150</xdr:rowOff>
    </xdr:to>
    <xdr:graphicFrame macro="">
      <xdr:nvGraphicFramePr>
        <xdr:cNvPr id="7454" name="1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segeplan.gob.gt/2.0/index.php?option=com_k2&amp;view=itemlist&amp;layout=category&amp;task=category&amp;id=368&amp;Itemid=365"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0"/>
  </sheetPr>
  <dimension ref="B1:I19"/>
  <sheetViews>
    <sheetView showGridLines="0" topLeftCell="A10" zoomScale="110" zoomScaleNormal="110" zoomScaleSheetLayoutView="100" workbookViewId="0">
      <selection activeCell="B13" sqref="B13:I13"/>
    </sheetView>
  </sheetViews>
  <sheetFormatPr baseColWidth="10" defaultRowHeight="12.75" x14ac:dyDescent="0.2"/>
  <cols>
    <col min="1" max="1" width="11.42578125" style="2"/>
    <col min="2" max="2" width="12.28515625" style="2" bestFit="1" customWidth="1"/>
    <col min="3" max="3" width="20.5703125" style="2" customWidth="1"/>
    <col min="4" max="4" width="19" style="2" customWidth="1"/>
    <col min="5" max="5" width="16.42578125" style="2" customWidth="1"/>
    <col min="6" max="6" width="16.5703125" style="2" customWidth="1"/>
    <col min="7" max="7" width="15.42578125" style="2" customWidth="1"/>
    <col min="8" max="8" width="13.28515625" style="2" customWidth="1"/>
    <col min="9" max="9" width="23.85546875" style="2" customWidth="1"/>
    <col min="10" max="16384" width="11.42578125" style="2"/>
  </cols>
  <sheetData>
    <row r="1" spans="2:9" s="3" customFormat="1" ht="22.5" x14ac:dyDescent="0.3"/>
    <row r="2" spans="2:9" s="3" customFormat="1" ht="22.5" x14ac:dyDescent="0.3"/>
    <row r="3" spans="2:9" s="3" customFormat="1" ht="22.5" x14ac:dyDescent="0.3"/>
    <row r="4" spans="2:9" s="3" customFormat="1" ht="22.5" x14ac:dyDescent="0.3"/>
    <row r="5" spans="2:9" s="3" customFormat="1" ht="22.5" x14ac:dyDescent="0.3"/>
    <row r="6" spans="2:9" s="3" customFormat="1" ht="27.75" x14ac:dyDescent="0.4">
      <c r="B6" s="297" t="s">
        <v>6</v>
      </c>
      <c r="C6" s="297"/>
      <c r="D6" s="297"/>
      <c r="E6" s="297"/>
      <c r="F6" s="297"/>
      <c r="G6" s="297"/>
      <c r="H6" s="297"/>
      <c r="I6" s="297"/>
    </row>
    <row r="7" spans="2:9" s="3" customFormat="1" ht="22.5" x14ac:dyDescent="0.3"/>
    <row r="8" spans="2:9" s="5" customFormat="1" ht="25.5" customHeight="1" x14ac:dyDescent="0.3">
      <c r="B8" s="298" t="s">
        <v>618</v>
      </c>
      <c r="C8" s="298"/>
      <c r="D8" s="298"/>
      <c r="E8" s="298"/>
      <c r="F8" s="298"/>
      <c r="G8" s="298"/>
      <c r="H8" s="298"/>
      <c r="I8" s="298"/>
    </row>
    <row r="9" spans="2:9" s="5" customFormat="1" ht="25.5" customHeight="1" x14ac:dyDescent="0.3">
      <c r="B9" s="298"/>
      <c r="C9" s="298"/>
      <c r="D9" s="298"/>
      <c r="E9" s="298"/>
      <c r="F9" s="298"/>
      <c r="G9" s="298"/>
      <c r="H9" s="298"/>
      <c r="I9" s="298"/>
    </row>
    <row r="10" spans="2:9" s="5" customFormat="1" ht="25.5" customHeight="1" x14ac:dyDescent="0.3">
      <c r="B10" s="298"/>
      <c r="C10" s="298"/>
      <c r="D10" s="298"/>
      <c r="E10" s="298"/>
      <c r="F10" s="298"/>
      <c r="G10" s="298"/>
      <c r="H10" s="298"/>
      <c r="I10" s="298"/>
    </row>
    <row r="11" spans="2:9" s="5" customFormat="1" ht="25.5" customHeight="1" x14ac:dyDescent="0.3">
      <c r="B11" s="298"/>
      <c r="C11" s="298"/>
      <c r="D11" s="298"/>
      <c r="E11" s="298"/>
      <c r="F11" s="298"/>
      <c r="G11" s="298"/>
      <c r="H11" s="298"/>
      <c r="I11" s="298"/>
    </row>
    <row r="12" spans="2:9" s="5" customFormat="1" ht="22.5" x14ac:dyDescent="0.3">
      <c r="B12" s="7"/>
    </row>
    <row r="13" spans="2:9" s="5" customFormat="1" ht="22.5" x14ac:dyDescent="0.3">
      <c r="B13" s="296" t="s">
        <v>617</v>
      </c>
      <c r="C13" s="296"/>
      <c r="D13" s="296"/>
      <c r="E13" s="296"/>
      <c r="F13" s="296"/>
      <c r="G13" s="296"/>
      <c r="H13" s="296"/>
      <c r="I13" s="296"/>
    </row>
    <row r="14" spans="2:9" s="5" customFormat="1" ht="22.5" x14ac:dyDescent="0.3"/>
    <row r="15" spans="2:9" s="4" customFormat="1" ht="22.5" x14ac:dyDescent="0.3">
      <c r="C15" s="26"/>
    </row>
    <row r="16" spans="2:9" s="4" customFormat="1" ht="22.5" x14ac:dyDescent="0.3">
      <c r="D16" s="37" t="s">
        <v>39</v>
      </c>
      <c r="E16" s="37"/>
      <c r="F16" s="37" t="s">
        <v>77</v>
      </c>
      <c r="G16" s="199" t="s">
        <v>86</v>
      </c>
      <c r="H16" s="78"/>
      <c r="I16" s="38"/>
    </row>
    <row r="17" s="4" customFormat="1" ht="22.5" x14ac:dyDescent="0.3"/>
    <row r="18" s="4" customFormat="1" ht="22.5" x14ac:dyDescent="0.3"/>
    <row r="19" s="3" customFormat="1" ht="22.5" x14ac:dyDescent="0.3"/>
  </sheetData>
  <mergeCells count="3">
    <mergeCell ref="B13:I13"/>
    <mergeCell ref="B6:I6"/>
    <mergeCell ref="B8:I11"/>
  </mergeCells>
  <phoneticPr fontId="14" type="noConversion"/>
  <hyperlinks>
    <hyperlink ref="D16" location="INSTRUCTIVO!A1" display="Instructivo"/>
    <hyperlink ref="F16" location="'Forma T-RI'!A1" display="Forma S-RI"/>
    <hyperlink ref="G16" location="'Forma T-P'!A1" display="Forma T - P"/>
  </hyperlinks>
  <pageMargins left="0.70866141732283472" right="0.70866141732283472" top="0.74803149606299213" bottom="0.74803149606299213" header="0.31496062992125984" footer="0.31496062992125984"/>
  <pageSetup scale="83"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132133"/>
  </sheetPr>
  <dimension ref="A1:S245"/>
  <sheetViews>
    <sheetView workbookViewId="0">
      <selection activeCell="I36" sqref="I36"/>
    </sheetView>
  </sheetViews>
  <sheetFormatPr baseColWidth="10" defaultRowHeight="12.75" x14ac:dyDescent="0.2"/>
  <cols>
    <col min="1" max="1" width="11.42578125" style="162"/>
    <col min="2" max="2" width="4.85546875" style="162" customWidth="1"/>
    <col min="3" max="3" width="13.28515625" style="162" customWidth="1"/>
    <col min="4" max="8" width="13.85546875" style="162" customWidth="1"/>
    <col min="9" max="16384" width="11.42578125" style="162"/>
  </cols>
  <sheetData>
    <row r="1" spans="1:7" x14ac:dyDescent="0.2">
      <c r="A1" s="477" t="s">
        <v>508</v>
      </c>
    </row>
    <row r="2" spans="1:7" ht="18" customHeight="1" x14ac:dyDescent="0.2">
      <c r="A2" s="477"/>
      <c r="C2" s="476" t="s">
        <v>487</v>
      </c>
      <c r="D2" s="476"/>
      <c r="E2" s="476"/>
      <c r="F2" s="476"/>
      <c r="G2" s="476"/>
    </row>
    <row r="3" spans="1:7" x14ac:dyDescent="0.2">
      <c r="A3" s="477"/>
    </row>
    <row r="4" spans="1:7" ht="21" x14ac:dyDescent="0.2">
      <c r="A4" s="477"/>
      <c r="C4" s="184" t="s">
        <v>485</v>
      </c>
      <c r="D4" s="184" t="s">
        <v>486</v>
      </c>
    </row>
    <row r="5" spans="1:7" x14ac:dyDescent="0.2">
      <c r="A5" s="477"/>
      <c r="C5" s="185">
        <f>SUM('Forma T-RI'!X19:X233)/SUM('Forma T-RI'!U19:U233)</f>
        <v>0.49286914023230283</v>
      </c>
      <c r="D5" s="185">
        <f>SUM('Forma T-RI'!AB19:AB233)/SUM('Forma T-RI'!Z19:Z233)</f>
        <v>0.39055237151206917</v>
      </c>
    </row>
    <row r="6" spans="1:7" x14ac:dyDescent="0.2">
      <c r="A6" s="477"/>
    </row>
    <row r="7" spans="1:7" x14ac:dyDescent="0.2">
      <c r="A7" s="477"/>
    </row>
    <row r="8" spans="1:7" x14ac:dyDescent="0.2">
      <c r="A8" s="477"/>
    </row>
    <row r="9" spans="1:7" x14ac:dyDescent="0.2">
      <c r="A9" s="477"/>
    </row>
    <row r="10" spans="1:7" x14ac:dyDescent="0.2">
      <c r="A10" s="477"/>
    </row>
    <row r="11" spans="1:7" x14ac:dyDescent="0.2">
      <c r="A11" s="477"/>
    </row>
    <row r="12" spans="1:7" x14ac:dyDescent="0.2">
      <c r="A12" s="477"/>
    </row>
    <row r="13" spans="1:7" x14ac:dyDescent="0.2">
      <c r="A13" s="477"/>
    </row>
    <row r="14" spans="1:7" x14ac:dyDescent="0.2">
      <c r="A14" s="477"/>
    </row>
    <row r="15" spans="1:7" x14ac:dyDescent="0.2">
      <c r="A15" s="477"/>
    </row>
    <row r="16" spans="1:7" x14ac:dyDescent="0.2">
      <c r="A16" s="477"/>
    </row>
    <row r="17" spans="1:1" x14ac:dyDescent="0.2">
      <c r="A17" s="477"/>
    </row>
    <row r="18" spans="1:1" x14ac:dyDescent="0.2">
      <c r="A18" s="477"/>
    </row>
    <row r="19" spans="1:1" x14ac:dyDescent="0.2">
      <c r="A19" s="477"/>
    </row>
    <row r="20" spans="1:1" x14ac:dyDescent="0.2">
      <c r="A20" s="477"/>
    </row>
    <row r="21" spans="1:1" x14ac:dyDescent="0.2">
      <c r="A21" s="477"/>
    </row>
    <row r="22" spans="1:1" x14ac:dyDescent="0.2">
      <c r="A22" s="477"/>
    </row>
    <row r="23" spans="1:1" x14ac:dyDescent="0.2">
      <c r="A23" s="477"/>
    </row>
    <row r="24" spans="1:1" x14ac:dyDescent="0.2">
      <c r="A24" s="477"/>
    </row>
    <row r="25" spans="1:1" x14ac:dyDescent="0.2">
      <c r="A25" s="477"/>
    </row>
    <row r="26" spans="1:1" x14ac:dyDescent="0.2">
      <c r="A26" s="477"/>
    </row>
    <row r="27" spans="1:1" x14ac:dyDescent="0.2">
      <c r="A27" s="477"/>
    </row>
    <row r="28" spans="1:1" x14ac:dyDescent="0.2">
      <c r="A28" s="477"/>
    </row>
    <row r="29" spans="1:1" x14ac:dyDescent="0.2">
      <c r="A29" s="477"/>
    </row>
    <row r="30" spans="1:1" x14ac:dyDescent="0.2">
      <c r="A30" s="477"/>
    </row>
    <row r="31" spans="1:1" x14ac:dyDescent="0.2">
      <c r="A31" s="477"/>
    </row>
    <row r="32" spans="1:1" x14ac:dyDescent="0.2">
      <c r="A32" s="477"/>
    </row>
    <row r="33" spans="1:8" x14ac:dyDescent="0.2">
      <c r="A33" s="477"/>
    </row>
    <row r="34" spans="1:8" ht="18" customHeight="1" x14ac:dyDescent="0.2">
      <c r="A34" s="477"/>
      <c r="C34" s="476" t="s">
        <v>489</v>
      </c>
      <c r="D34" s="476"/>
      <c r="E34" s="476"/>
      <c r="F34" s="476"/>
      <c r="G34" s="476"/>
    </row>
    <row r="35" spans="1:8" x14ac:dyDescent="0.2">
      <c r="A35" s="477"/>
    </row>
    <row r="36" spans="1:8" ht="12.75" customHeight="1" x14ac:dyDescent="0.2">
      <c r="A36" s="477"/>
      <c r="C36" s="478" t="s">
        <v>97</v>
      </c>
      <c r="D36" s="479"/>
      <c r="E36" s="479"/>
      <c r="F36" s="479"/>
      <c r="G36" s="479"/>
      <c r="H36" s="480"/>
    </row>
    <row r="37" spans="1:8" ht="42" customHeight="1" x14ac:dyDescent="0.2">
      <c r="A37" s="477"/>
      <c r="C37" s="186" t="s">
        <v>80</v>
      </c>
      <c r="D37" s="187" t="s">
        <v>488</v>
      </c>
      <c r="E37" s="188" t="s">
        <v>81</v>
      </c>
      <c r="F37" s="187" t="s">
        <v>488</v>
      </c>
      <c r="G37" s="188" t="s">
        <v>82</v>
      </c>
      <c r="H37" s="187" t="s">
        <v>488</v>
      </c>
    </row>
    <row r="38" spans="1:8" x14ac:dyDescent="0.2">
      <c r="A38" s="477"/>
      <c r="C38" s="189" t="e">
        <f>SUM('Forma T-RI'!#REF!)</f>
        <v>#REF!</v>
      </c>
      <c r="D38" s="190" t="e">
        <f>C38/(C38+E38+G38)</f>
        <v>#REF!</v>
      </c>
      <c r="E38" s="189" t="e">
        <f>SUM('Forma T-RI'!#REF!)</f>
        <v>#REF!</v>
      </c>
      <c r="F38" s="191" t="e">
        <f>E38/(C38+E38+G38)</f>
        <v>#REF!</v>
      </c>
      <c r="G38" s="189" t="e">
        <f>SUM('Forma T-RI'!#REF!)</f>
        <v>#REF!</v>
      </c>
      <c r="H38" s="191" t="e">
        <f>G38/(C38+E38+G38)</f>
        <v>#REF!</v>
      </c>
    </row>
    <row r="39" spans="1:8" x14ac:dyDescent="0.2">
      <c r="A39" s="477"/>
    </row>
    <row r="40" spans="1:8" x14ac:dyDescent="0.2">
      <c r="A40" s="477"/>
    </row>
    <row r="41" spans="1:8" x14ac:dyDescent="0.2">
      <c r="A41" s="477"/>
    </row>
    <row r="42" spans="1:8" x14ac:dyDescent="0.2">
      <c r="A42" s="477"/>
    </row>
    <row r="43" spans="1:8" x14ac:dyDescent="0.2">
      <c r="A43" s="477"/>
    </row>
    <row r="44" spans="1:8" x14ac:dyDescent="0.2">
      <c r="A44" s="477"/>
    </row>
    <row r="45" spans="1:8" x14ac:dyDescent="0.2">
      <c r="A45" s="477"/>
    </row>
    <row r="46" spans="1:8" x14ac:dyDescent="0.2">
      <c r="A46" s="477"/>
    </row>
    <row r="47" spans="1:8" x14ac:dyDescent="0.2">
      <c r="A47" s="477"/>
    </row>
    <row r="48" spans="1:8" x14ac:dyDescent="0.2">
      <c r="A48" s="477"/>
    </row>
    <row r="49" spans="1:1" x14ac:dyDescent="0.2">
      <c r="A49" s="477"/>
    </row>
    <row r="50" spans="1:1" x14ac:dyDescent="0.2">
      <c r="A50" s="477"/>
    </row>
    <row r="51" spans="1:1" x14ac:dyDescent="0.2">
      <c r="A51" s="477"/>
    </row>
    <row r="52" spans="1:1" x14ac:dyDescent="0.2">
      <c r="A52" s="477"/>
    </row>
    <row r="53" spans="1:1" x14ac:dyDescent="0.2">
      <c r="A53" s="477"/>
    </row>
    <row r="54" spans="1:1" x14ac:dyDescent="0.2">
      <c r="A54" s="477"/>
    </row>
    <row r="55" spans="1:1" x14ac:dyDescent="0.2">
      <c r="A55" s="477"/>
    </row>
    <row r="56" spans="1:1" x14ac:dyDescent="0.2">
      <c r="A56" s="477"/>
    </row>
    <row r="57" spans="1:1" x14ac:dyDescent="0.2">
      <c r="A57" s="477"/>
    </row>
    <row r="58" spans="1:1" x14ac:dyDescent="0.2">
      <c r="A58" s="477"/>
    </row>
    <row r="59" spans="1:1" x14ac:dyDescent="0.2">
      <c r="A59" s="477"/>
    </row>
    <row r="60" spans="1:1" x14ac:dyDescent="0.2">
      <c r="A60" s="477"/>
    </row>
    <row r="61" spans="1:1" x14ac:dyDescent="0.2">
      <c r="A61" s="477"/>
    </row>
    <row r="62" spans="1:1" x14ac:dyDescent="0.2">
      <c r="A62" s="477"/>
    </row>
    <row r="63" spans="1:1" x14ac:dyDescent="0.2">
      <c r="A63" s="477"/>
    </row>
    <row r="64" spans="1:1" x14ac:dyDescent="0.2">
      <c r="A64" s="477"/>
    </row>
    <row r="65" spans="1:7" x14ac:dyDescent="0.2">
      <c r="A65" s="477"/>
    </row>
    <row r="66" spans="1:7" x14ac:dyDescent="0.2">
      <c r="A66" s="477"/>
    </row>
    <row r="67" spans="1:7" ht="18" customHeight="1" x14ac:dyDescent="0.2">
      <c r="A67" s="477"/>
      <c r="C67" s="476" t="s">
        <v>491</v>
      </c>
      <c r="D67" s="476"/>
      <c r="E67" s="476"/>
      <c r="F67" s="476"/>
      <c r="G67" s="476"/>
    </row>
    <row r="68" spans="1:7" x14ac:dyDescent="0.2">
      <c r="A68" s="477"/>
    </row>
    <row r="69" spans="1:7" ht="31.5" x14ac:dyDescent="0.2">
      <c r="A69" s="477"/>
      <c r="C69" s="184" t="s">
        <v>492</v>
      </c>
      <c r="D69" s="184" t="s">
        <v>490</v>
      </c>
    </row>
    <row r="70" spans="1:7" x14ac:dyDescent="0.2">
      <c r="A70" s="477"/>
      <c r="C70" s="192">
        <f>SUM('Forma T-RI'!R19:R233)</f>
        <v>1</v>
      </c>
      <c r="D70" s="192">
        <f>SUM('Forma T-RI'!S19:S233)</f>
        <v>17</v>
      </c>
    </row>
    <row r="71" spans="1:7" x14ac:dyDescent="0.2">
      <c r="A71" s="477"/>
    </row>
    <row r="72" spans="1:7" x14ac:dyDescent="0.2">
      <c r="A72" s="477"/>
    </row>
    <row r="73" spans="1:7" x14ac:dyDescent="0.2">
      <c r="A73" s="477"/>
    </row>
    <row r="74" spans="1:7" x14ac:dyDescent="0.2">
      <c r="A74" s="477"/>
    </row>
    <row r="75" spans="1:7" x14ac:dyDescent="0.2">
      <c r="A75" s="477"/>
    </row>
    <row r="76" spans="1:7" x14ac:dyDescent="0.2">
      <c r="A76" s="477"/>
    </row>
    <row r="77" spans="1:7" x14ac:dyDescent="0.2">
      <c r="A77" s="477"/>
    </row>
    <row r="78" spans="1:7" x14ac:dyDescent="0.2">
      <c r="A78" s="477"/>
    </row>
    <row r="79" spans="1:7" x14ac:dyDescent="0.2">
      <c r="A79" s="477"/>
    </row>
    <row r="80" spans="1:7" x14ac:dyDescent="0.2">
      <c r="A80" s="477"/>
    </row>
    <row r="81" spans="1:1" x14ac:dyDescent="0.2">
      <c r="A81" s="477"/>
    </row>
    <row r="82" spans="1:1" x14ac:dyDescent="0.2">
      <c r="A82" s="477"/>
    </row>
    <row r="83" spans="1:1" x14ac:dyDescent="0.2">
      <c r="A83" s="477"/>
    </row>
    <row r="84" spans="1:1" x14ac:dyDescent="0.2">
      <c r="A84" s="477"/>
    </row>
    <row r="85" spans="1:1" x14ac:dyDescent="0.2">
      <c r="A85" s="477"/>
    </row>
    <row r="86" spans="1:1" x14ac:dyDescent="0.2">
      <c r="A86" s="477"/>
    </row>
    <row r="87" spans="1:1" x14ac:dyDescent="0.2">
      <c r="A87" s="477"/>
    </row>
    <row r="88" spans="1:1" x14ac:dyDescent="0.2">
      <c r="A88" s="477"/>
    </row>
    <row r="89" spans="1:1" x14ac:dyDescent="0.2">
      <c r="A89" s="477"/>
    </row>
    <row r="90" spans="1:1" x14ac:dyDescent="0.2">
      <c r="A90" s="477"/>
    </row>
    <row r="91" spans="1:1" x14ac:dyDescent="0.2">
      <c r="A91" s="477"/>
    </row>
    <row r="92" spans="1:1" x14ac:dyDescent="0.2">
      <c r="A92" s="477"/>
    </row>
    <row r="93" spans="1:1" x14ac:dyDescent="0.2">
      <c r="A93" s="477"/>
    </row>
    <row r="94" spans="1:1" x14ac:dyDescent="0.2">
      <c r="A94" s="477"/>
    </row>
    <row r="95" spans="1:1" x14ac:dyDescent="0.2">
      <c r="A95" s="477"/>
    </row>
    <row r="98" spans="1:19" x14ac:dyDescent="0.2">
      <c r="A98" s="193"/>
      <c r="B98" s="193"/>
      <c r="C98" s="193"/>
      <c r="D98" s="193"/>
      <c r="E98" s="193"/>
      <c r="F98" s="193"/>
      <c r="G98" s="193"/>
      <c r="H98" s="193"/>
      <c r="I98" s="193"/>
      <c r="J98" s="193"/>
      <c r="K98" s="193"/>
      <c r="L98" s="193"/>
      <c r="M98" s="193"/>
      <c r="N98" s="193"/>
      <c r="O98" s="193"/>
      <c r="P98" s="193"/>
      <c r="Q98" s="193"/>
      <c r="R98" s="193"/>
      <c r="S98" s="193"/>
    </row>
    <row r="101" spans="1:19" x14ac:dyDescent="0.2">
      <c r="A101" s="477" t="s">
        <v>507</v>
      </c>
    </row>
    <row r="102" spans="1:19" x14ac:dyDescent="0.2">
      <c r="A102" s="477"/>
    </row>
    <row r="103" spans="1:19" x14ac:dyDescent="0.2">
      <c r="A103" s="477"/>
    </row>
    <row r="104" spans="1:19" ht="32.25" customHeight="1" x14ac:dyDescent="0.2">
      <c r="A104" s="477"/>
      <c r="C104" s="476" t="s">
        <v>494</v>
      </c>
      <c r="D104" s="476"/>
      <c r="E104" s="476"/>
      <c r="F104" s="476"/>
      <c r="G104" s="476"/>
    </row>
    <row r="105" spans="1:19" x14ac:dyDescent="0.2">
      <c r="A105" s="477"/>
    </row>
    <row r="106" spans="1:19" x14ac:dyDescent="0.2">
      <c r="A106" s="477"/>
    </row>
    <row r="107" spans="1:19" ht="42" x14ac:dyDescent="0.2">
      <c r="A107" s="477"/>
      <c r="D107" s="184" t="s">
        <v>495</v>
      </c>
      <c r="E107" s="184" t="s">
        <v>95</v>
      </c>
      <c r="F107" s="184" t="s">
        <v>96</v>
      </c>
      <c r="G107" s="184" t="s">
        <v>83</v>
      </c>
      <c r="H107" s="184" t="s">
        <v>84</v>
      </c>
    </row>
    <row r="108" spans="1:19" ht="37.5" customHeight="1" x14ac:dyDescent="0.2">
      <c r="A108" s="477"/>
      <c r="C108" s="194" t="s">
        <v>44</v>
      </c>
      <c r="D108" s="195">
        <f>'Forma T-P'!F11</f>
        <v>21690000</v>
      </c>
      <c r="E108" s="195">
        <f>'Forma T-P'!G11</f>
        <v>0</v>
      </c>
      <c r="F108" s="195">
        <f>'Forma T-P'!H11</f>
        <v>0</v>
      </c>
      <c r="G108" s="195">
        <f>'Forma T-P'!I11</f>
        <v>0</v>
      </c>
      <c r="H108" s="195">
        <f>'Forma T-P'!J11</f>
        <v>9846060</v>
      </c>
    </row>
    <row r="109" spans="1:19" ht="37.5" customHeight="1" x14ac:dyDescent="0.2">
      <c r="A109" s="477"/>
      <c r="C109" s="194" t="s">
        <v>45</v>
      </c>
      <c r="D109" s="195">
        <f>'Forma T-P'!F12</f>
        <v>21690000</v>
      </c>
      <c r="E109" s="195">
        <f>'Forma T-P'!G12</f>
        <v>0</v>
      </c>
      <c r="F109" s="195">
        <f>'Forma T-P'!H12</f>
        <v>0</v>
      </c>
      <c r="G109" s="195">
        <f>'Forma T-P'!I12</f>
        <v>1450564.8</v>
      </c>
      <c r="H109" s="195">
        <f>'Forma T-P'!J12</f>
        <v>9846060</v>
      </c>
    </row>
    <row r="110" spans="1:19" ht="37.5" customHeight="1" x14ac:dyDescent="0.2">
      <c r="A110" s="477"/>
      <c r="C110" s="194" t="s">
        <v>46</v>
      </c>
      <c r="D110" s="195">
        <f>'Forma T-P'!F13</f>
        <v>8241780.3499999996</v>
      </c>
      <c r="E110" s="195">
        <f>'Forma T-P'!G13</f>
        <v>0</v>
      </c>
      <c r="F110" s="195">
        <f>'Forma T-P'!H13</f>
        <v>0</v>
      </c>
      <c r="G110" s="195">
        <f>'Forma T-P'!I13</f>
        <v>28960.400000000001</v>
      </c>
      <c r="H110" s="195">
        <f>'Forma T-P'!J13</f>
        <v>4182468.42</v>
      </c>
    </row>
    <row r="111" spans="1:19" ht="37.5" customHeight="1" x14ac:dyDescent="0.2">
      <c r="A111" s="477"/>
      <c r="C111" s="194" t="s">
        <v>47</v>
      </c>
      <c r="D111" s="195">
        <f>'Forma T-P'!F14</f>
        <v>8369737.6000000015</v>
      </c>
      <c r="E111" s="195">
        <f>'Forma T-P'!G14</f>
        <v>0</v>
      </c>
      <c r="F111" s="195">
        <f>'Forma T-P'!H14</f>
        <v>0</v>
      </c>
      <c r="G111" s="195">
        <f>'Forma T-P'!I14</f>
        <v>1066018</v>
      </c>
      <c r="H111" s="195">
        <f>'Forma T-P'!J14</f>
        <v>3869945.6500000004</v>
      </c>
    </row>
    <row r="112" spans="1:19" ht="37.5" customHeight="1" x14ac:dyDescent="0.2">
      <c r="A112" s="477"/>
      <c r="C112" s="194" t="s">
        <v>48</v>
      </c>
      <c r="D112" s="195">
        <f>'Forma T-P'!F15</f>
        <v>0</v>
      </c>
      <c r="E112" s="195">
        <f>'Forma T-P'!G15</f>
        <v>0</v>
      </c>
      <c r="F112" s="195">
        <f>'Forma T-P'!H15</f>
        <v>0</v>
      </c>
      <c r="G112" s="195">
        <f>'Forma T-P'!I15</f>
        <v>0</v>
      </c>
      <c r="H112" s="195">
        <f>'Forma T-P'!J15</f>
        <v>0</v>
      </c>
    </row>
    <row r="113" spans="1:7" x14ac:dyDescent="0.2">
      <c r="A113" s="477"/>
    </row>
    <row r="114" spans="1:7" x14ac:dyDescent="0.2">
      <c r="A114" s="477"/>
    </row>
    <row r="115" spans="1:7" x14ac:dyDescent="0.2">
      <c r="A115" s="477"/>
    </row>
    <row r="116" spans="1:7" x14ac:dyDescent="0.2">
      <c r="A116" s="477"/>
    </row>
    <row r="117" spans="1:7" x14ac:dyDescent="0.2">
      <c r="A117" s="477"/>
    </row>
    <row r="118" spans="1:7" x14ac:dyDescent="0.2">
      <c r="A118" s="477"/>
    </row>
    <row r="119" spans="1:7" ht="32.25" customHeight="1" x14ac:dyDescent="0.2">
      <c r="A119" s="477"/>
      <c r="C119" s="476" t="s">
        <v>497</v>
      </c>
      <c r="D119" s="476"/>
      <c r="E119" s="476"/>
      <c r="F119" s="476"/>
      <c r="G119" s="476"/>
    </row>
    <row r="120" spans="1:7" x14ac:dyDescent="0.2">
      <c r="A120" s="477"/>
    </row>
    <row r="121" spans="1:7" x14ac:dyDescent="0.2">
      <c r="A121" s="477"/>
    </row>
    <row r="122" spans="1:7" ht="42" x14ac:dyDescent="0.2">
      <c r="A122" s="477"/>
      <c r="D122" s="184" t="s">
        <v>496</v>
      </c>
      <c r="E122" s="184" t="s">
        <v>95</v>
      </c>
      <c r="F122" s="184" t="s">
        <v>96</v>
      </c>
      <c r="G122" s="184" t="s">
        <v>84</v>
      </c>
    </row>
    <row r="123" spans="1:7" ht="37.5" customHeight="1" x14ac:dyDescent="0.2">
      <c r="A123" s="477"/>
      <c r="C123" s="194" t="s">
        <v>44</v>
      </c>
      <c r="D123" s="195">
        <f>'Forma T-P'!L11</f>
        <v>3631800</v>
      </c>
      <c r="E123" s="195">
        <f>'Forma T-P'!M11</f>
        <v>0</v>
      </c>
      <c r="F123" s="195">
        <f>'Forma T-P'!N11</f>
        <v>0</v>
      </c>
      <c r="G123" s="195">
        <f>'Forma T-P'!O11</f>
        <v>9796060</v>
      </c>
    </row>
    <row r="124" spans="1:7" ht="37.5" customHeight="1" x14ac:dyDescent="0.2">
      <c r="A124" s="477"/>
      <c r="C124" s="194" t="s">
        <v>45</v>
      </c>
      <c r="D124" s="195">
        <f>'Forma T-P'!L12</f>
        <v>3631800</v>
      </c>
      <c r="E124" s="195">
        <f>'Forma T-P'!M12</f>
        <v>0</v>
      </c>
      <c r="F124" s="195">
        <f>'Forma T-P'!N12</f>
        <v>0</v>
      </c>
      <c r="G124" s="195">
        <f>'Forma T-P'!O12</f>
        <v>9796060</v>
      </c>
    </row>
    <row r="125" spans="1:7" ht="37.5" customHeight="1" x14ac:dyDescent="0.2">
      <c r="A125" s="477"/>
      <c r="C125" s="194" t="s">
        <v>46</v>
      </c>
      <c r="D125" s="195">
        <f>'Forma T-P'!L13</f>
        <v>1377507.16</v>
      </c>
      <c r="E125" s="195">
        <f>'Forma T-P'!M13</f>
        <v>0</v>
      </c>
      <c r="F125" s="195">
        <f>'Forma T-P'!N13</f>
        <v>0</v>
      </c>
      <c r="G125" s="195">
        <f>'Forma T-P'!O13</f>
        <v>4144711.38</v>
      </c>
    </row>
    <row r="126" spans="1:7" ht="37.5" customHeight="1" x14ac:dyDescent="0.2">
      <c r="A126" s="477"/>
      <c r="C126" s="194" t="s">
        <v>47</v>
      </c>
      <c r="D126" s="195">
        <f>'Forma T-P'!L14</f>
        <v>1391779.77</v>
      </c>
      <c r="E126" s="195">
        <f>'Forma T-P'!M14</f>
        <v>0</v>
      </c>
      <c r="F126" s="195">
        <f>'Forma T-P'!N14</f>
        <v>0</v>
      </c>
      <c r="G126" s="195">
        <f>'Forma T-P'!O14</f>
        <v>3850230.8400000003</v>
      </c>
    </row>
    <row r="127" spans="1:7" ht="37.5" customHeight="1" x14ac:dyDescent="0.2">
      <c r="A127" s="477"/>
      <c r="C127" s="194" t="s">
        <v>48</v>
      </c>
      <c r="D127" s="195">
        <f>'Forma T-P'!L15</f>
        <v>0</v>
      </c>
      <c r="E127" s="195">
        <f>'Forma T-P'!M15</f>
        <v>0</v>
      </c>
      <c r="F127" s="195">
        <f>'Forma T-P'!N15</f>
        <v>0</v>
      </c>
      <c r="G127" s="195">
        <f>'Forma T-P'!O15</f>
        <v>0</v>
      </c>
    </row>
    <row r="128" spans="1:7" x14ac:dyDescent="0.2">
      <c r="A128" s="477"/>
    </row>
    <row r="129" spans="1:8" x14ac:dyDescent="0.2">
      <c r="A129" s="477"/>
    </row>
    <row r="130" spans="1:8" x14ac:dyDescent="0.2">
      <c r="A130" s="477"/>
    </row>
    <row r="131" spans="1:8" x14ac:dyDescent="0.2">
      <c r="A131" s="477"/>
    </row>
    <row r="132" spans="1:8" x14ac:dyDescent="0.2">
      <c r="A132" s="477"/>
    </row>
    <row r="133" spans="1:8" x14ac:dyDescent="0.2">
      <c r="A133" s="477"/>
    </row>
    <row r="134" spans="1:8" x14ac:dyDescent="0.2">
      <c r="A134" s="477"/>
    </row>
    <row r="135" spans="1:8" x14ac:dyDescent="0.2">
      <c r="A135" s="477"/>
    </row>
    <row r="136" spans="1:8" x14ac:dyDescent="0.2">
      <c r="A136" s="477"/>
    </row>
    <row r="137" spans="1:8" x14ac:dyDescent="0.2">
      <c r="A137" s="477"/>
    </row>
    <row r="138" spans="1:8" x14ac:dyDescent="0.2">
      <c r="A138" s="477"/>
    </row>
    <row r="139" spans="1:8" ht="32.25" customHeight="1" x14ac:dyDescent="0.2">
      <c r="A139" s="477"/>
      <c r="C139" s="476" t="s">
        <v>498</v>
      </c>
      <c r="D139" s="476"/>
      <c r="E139" s="476"/>
      <c r="F139" s="476"/>
      <c r="G139" s="476"/>
    </row>
    <row r="140" spans="1:8" x14ac:dyDescent="0.2">
      <c r="A140" s="477"/>
    </row>
    <row r="141" spans="1:8" x14ac:dyDescent="0.2">
      <c r="A141" s="477"/>
    </row>
    <row r="142" spans="1:8" ht="42" x14ac:dyDescent="0.2">
      <c r="A142" s="477"/>
      <c r="D142" s="184" t="s">
        <v>495</v>
      </c>
      <c r="E142" s="184" t="s">
        <v>499</v>
      </c>
      <c r="F142" s="184" t="s">
        <v>500</v>
      </c>
      <c r="G142" s="184" t="s">
        <v>83</v>
      </c>
      <c r="H142" s="184" t="s">
        <v>84</v>
      </c>
    </row>
    <row r="143" spans="1:8" ht="37.5" customHeight="1" x14ac:dyDescent="0.2">
      <c r="A143" s="477"/>
      <c r="C143" s="194" t="s">
        <v>44</v>
      </c>
      <c r="D143" s="195">
        <f>'Forma T-P'!Q11</f>
        <v>18108200</v>
      </c>
      <c r="E143" s="195">
        <f>'Forma T-P'!R11</f>
        <v>0</v>
      </c>
      <c r="F143" s="195">
        <f>'Forma T-P'!S11</f>
        <v>0</v>
      </c>
      <c r="G143" s="195">
        <f>'Forma T-P'!T11</f>
        <v>0</v>
      </c>
      <c r="H143" s="195">
        <f>'Forma T-P'!U11</f>
        <v>50000</v>
      </c>
    </row>
    <row r="144" spans="1:8" ht="37.5" customHeight="1" x14ac:dyDescent="0.2">
      <c r="A144" s="477"/>
      <c r="C144" s="194" t="s">
        <v>45</v>
      </c>
      <c r="D144" s="195">
        <f>'Forma T-P'!Q12</f>
        <v>18108200</v>
      </c>
      <c r="E144" s="195">
        <f>'Forma T-P'!R12</f>
        <v>0</v>
      </c>
      <c r="F144" s="195">
        <f>'Forma T-P'!S12</f>
        <v>0</v>
      </c>
      <c r="G144" s="195">
        <f>'Forma T-P'!T12</f>
        <v>1450564.8</v>
      </c>
      <c r="H144" s="195">
        <f>'Forma T-P'!U12</f>
        <v>50000</v>
      </c>
    </row>
    <row r="145" spans="1:8" ht="37.5" customHeight="1" x14ac:dyDescent="0.2">
      <c r="A145" s="477"/>
      <c r="C145" s="194" t="s">
        <v>46</v>
      </c>
      <c r="D145" s="195">
        <f>'Forma T-P'!Q13</f>
        <v>6864273.1900000004</v>
      </c>
      <c r="E145" s="195">
        <f>'Forma T-P'!R13</f>
        <v>0</v>
      </c>
      <c r="F145" s="195">
        <f>'Forma T-P'!S13</f>
        <v>0</v>
      </c>
      <c r="G145" s="195">
        <f>'Forma T-P'!T13</f>
        <v>28960.400000000001</v>
      </c>
      <c r="H145" s="195">
        <f>'Forma T-P'!U13</f>
        <v>37757.040000000001</v>
      </c>
    </row>
    <row r="146" spans="1:8" ht="37.5" customHeight="1" x14ac:dyDescent="0.2">
      <c r="A146" s="477"/>
      <c r="C146" s="194" t="s">
        <v>47</v>
      </c>
      <c r="D146" s="195">
        <f>'Forma T-P'!Q14</f>
        <v>6977957.8300000001</v>
      </c>
      <c r="E146" s="195">
        <f>'Forma T-P'!R14</f>
        <v>0</v>
      </c>
      <c r="F146" s="195">
        <f>'Forma T-P'!S14</f>
        <v>0</v>
      </c>
      <c r="G146" s="195">
        <f>'Forma T-P'!T14</f>
        <v>1066018</v>
      </c>
      <c r="H146" s="195">
        <f>'Forma T-P'!U14</f>
        <v>19714.810000000001</v>
      </c>
    </row>
    <row r="147" spans="1:8" ht="37.5" customHeight="1" x14ac:dyDescent="0.2">
      <c r="A147" s="477"/>
      <c r="C147" s="194" t="s">
        <v>48</v>
      </c>
      <c r="D147" s="195">
        <f>'Forma T-P'!Q15</f>
        <v>0</v>
      </c>
      <c r="E147" s="195">
        <f>'Forma T-P'!R15</f>
        <v>0</v>
      </c>
      <c r="F147" s="195">
        <f>'Forma T-P'!S15</f>
        <v>0</v>
      </c>
      <c r="G147" s="195">
        <f>'Forma T-P'!T15</f>
        <v>0</v>
      </c>
      <c r="H147" s="195">
        <f>'Forma T-P'!U15</f>
        <v>0</v>
      </c>
    </row>
    <row r="148" spans="1:8" x14ac:dyDescent="0.2">
      <c r="A148" s="477"/>
    </row>
    <row r="149" spans="1:8" x14ac:dyDescent="0.2">
      <c r="A149" s="477"/>
    </row>
    <row r="150" spans="1:8" x14ac:dyDescent="0.2">
      <c r="A150" s="477"/>
    </row>
    <row r="151" spans="1:8" x14ac:dyDescent="0.2">
      <c r="A151" s="477"/>
    </row>
    <row r="152" spans="1:8" x14ac:dyDescent="0.2">
      <c r="A152" s="477"/>
    </row>
    <row r="153" spans="1:8" x14ac:dyDescent="0.2">
      <c r="A153" s="477"/>
    </row>
    <row r="154" spans="1:8" x14ac:dyDescent="0.2">
      <c r="A154" s="477"/>
    </row>
    <row r="155" spans="1:8" x14ac:dyDescent="0.2">
      <c r="A155" s="477"/>
    </row>
    <row r="156" spans="1:8" ht="32.25" customHeight="1" x14ac:dyDescent="0.2">
      <c r="A156" s="477"/>
      <c r="C156" s="476" t="s">
        <v>498</v>
      </c>
      <c r="D156" s="476"/>
      <c r="E156" s="476"/>
      <c r="F156" s="476"/>
      <c r="G156" s="476"/>
    </row>
    <row r="157" spans="1:8" x14ac:dyDescent="0.2">
      <c r="A157" s="477"/>
    </row>
    <row r="158" spans="1:8" x14ac:dyDescent="0.2">
      <c r="A158" s="477"/>
    </row>
    <row r="159" spans="1:8" ht="21" x14ac:dyDescent="0.2">
      <c r="A159" s="477"/>
      <c r="D159" s="184" t="s">
        <v>510</v>
      </c>
      <c r="E159" s="184" t="s">
        <v>42</v>
      </c>
      <c r="F159" s="184" t="s">
        <v>43</v>
      </c>
      <c r="G159" s="196"/>
      <c r="H159" s="196"/>
    </row>
    <row r="160" spans="1:8" ht="22.5" x14ac:dyDescent="0.2">
      <c r="A160" s="477"/>
      <c r="C160" s="194" t="s">
        <v>44</v>
      </c>
      <c r="D160" s="195">
        <f>'Forma T-P'!K11</f>
        <v>31536060</v>
      </c>
      <c r="E160" s="195">
        <f>'Forma T-P'!P11</f>
        <v>13427860</v>
      </c>
      <c r="F160" s="195">
        <f>'Forma T-P'!V11</f>
        <v>18158200</v>
      </c>
      <c r="G160" s="197"/>
      <c r="H160" s="197"/>
    </row>
    <row r="161" spans="1:8" ht="22.5" x14ac:dyDescent="0.2">
      <c r="A161" s="477"/>
      <c r="C161" s="194" t="s">
        <v>45</v>
      </c>
      <c r="D161" s="195">
        <f>'Forma T-P'!K12</f>
        <v>32986624.800000001</v>
      </c>
      <c r="E161" s="195">
        <f>'Forma T-P'!P12</f>
        <v>13427860</v>
      </c>
      <c r="F161" s="195">
        <f>'Forma T-P'!V12</f>
        <v>19608764.800000001</v>
      </c>
      <c r="G161" s="197"/>
      <c r="H161" s="197"/>
    </row>
    <row r="162" spans="1:8" ht="33.75" x14ac:dyDescent="0.2">
      <c r="A162" s="477"/>
      <c r="C162" s="194" t="s">
        <v>46</v>
      </c>
      <c r="D162" s="195">
        <f>'Forma T-P'!K13</f>
        <v>12453209.17</v>
      </c>
      <c r="E162" s="195">
        <f>'Forma T-P'!P13</f>
        <v>5522218.54</v>
      </c>
      <c r="F162" s="195">
        <f>'Forma T-P'!V13</f>
        <v>6930990.6300000008</v>
      </c>
      <c r="G162" s="197"/>
      <c r="H162" s="197"/>
    </row>
    <row r="163" spans="1:8" ht="33.75" x14ac:dyDescent="0.2">
      <c r="A163" s="477"/>
      <c r="C163" s="194" t="s">
        <v>47</v>
      </c>
      <c r="D163" s="195">
        <f>'Forma T-P'!K14</f>
        <v>13305701.250000002</v>
      </c>
      <c r="E163" s="195">
        <f>'Forma T-P'!P14</f>
        <v>5242010.6100000003</v>
      </c>
      <c r="F163" s="195">
        <f>'Forma T-P'!V14</f>
        <v>8063690.6399999997</v>
      </c>
      <c r="G163" s="197"/>
      <c r="H163" s="197"/>
    </row>
    <row r="164" spans="1:8" ht="33.75" x14ac:dyDescent="0.2">
      <c r="A164" s="477"/>
      <c r="C164" s="194" t="s">
        <v>48</v>
      </c>
      <c r="D164" s="195">
        <f>'Forma T-P'!K15</f>
        <v>0</v>
      </c>
      <c r="E164" s="195">
        <f>'Forma T-P'!P15</f>
        <v>0</v>
      </c>
      <c r="F164" s="195">
        <f>'Forma T-P'!V15</f>
        <v>0</v>
      </c>
      <c r="G164" s="197"/>
      <c r="H164" s="197"/>
    </row>
    <row r="165" spans="1:8" x14ac:dyDescent="0.2">
      <c r="A165" s="477"/>
    </row>
    <row r="166" spans="1:8" x14ac:dyDescent="0.2">
      <c r="A166" s="477"/>
    </row>
    <row r="167" spans="1:8" x14ac:dyDescent="0.2">
      <c r="A167" s="477"/>
    </row>
    <row r="168" spans="1:8" x14ac:dyDescent="0.2">
      <c r="A168" s="477"/>
    </row>
    <row r="169" spans="1:8" x14ac:dyDescent="0.2">
      <c r="A169" s="477"/>
    </row>
    <row r="170" spans="1:8" x14ac:dyDescent="0.2">
      <c r="A170" s="477"/>
    </row>
    <row r="171" spans="1:8" x14ac:dyDescent="0.2">
      <c r="A171" s="477"/>
    </row>
    <row r="172" spans="1:8" x14ac:dyDescent="0.2">
      <c r="A172" s="477"/>
    </row>
    <row r="173" spans="1:8" x14ac:dyDescent="0.2">
      <c r="A173" s="477"/>
    </row>
    <row r="174" spans="1:8" x14ac:dyDescent="0.2">
      <c r="A174" s="477"/>
    </row>
    <row r="175" spans="1:8" x14ac:dyDescent="0.2">
      <c r="A175" s="477"/>
    </row>
    <row r="178" spans="1:19" x14ac:dyDescent="0.2">
      <c r="A178" s="193"/>
      <c r="B178" s="193"/>
      <c r="C178" s="193"/>
      <c r="D178" s="193"/>
      <c r="E178" s="193"/>
      <c r="F178" s="193"/>
      <c r="G178" s="193"/>
      <c r="H178" s="193"/>
      <c r="I178" s="193"/>
      <c r="J178" s="193"/>
      <c r="K178" s="193"/>
      <c r="L178" s="193"/>
      <c r="M178" s="193"/>
      <c r="N178" s="193"/>
      <c r="O178" s="193"/>
      <c r="P178" s="193"/>
      <c r="Q178" s="193"/>
      <c r="R178" s="193"/>
      <c r="S178" s="193"/>
    </row>
    <row r="181" spans="1:19" ht="12.75" customHeight="1" x14ac:dyDescent="0.2">
      <c r="A181" s="477" t="s">
        <v>509</v>
      </c>
    </row>
    <row r="182" spans="1:19" x14ac:dyDescent="0.2">
      <c r="A182" s="477"/>
    </row>
    <row r="183" spans="1:19" x14ac:dyDescent="0.2">
      <c r="A183" s="477"/>
    </row>
    <row r="184" spans="1:19" ht="32.25" customHeight="1" x14ac:dyDescent="0.2">
      <c r="A184" s="477"/>
      <c r="C184" s="476" t="s">
        <v>505</v>
      </c>
      <c r="D184" s="476"/>
      <c r="E184" s="476"/>
      <c r="F184" s="476"/>
      <c r="G184" s="476"/>
    </row>
    <row r="185" spans="1:19" x14ac:dyDescent="0.2">
      <c r="A185" s="477"/>
    </row>
    <row r="186" spans="1:19" x14ac:dyDescent="0.2">
      <c r="A186" s="477"/>
    </row>
    <row r="187" spans="1:19" ht="84" x14ac:dyDescent="0.2">
      <c r="A187" s="477"/>
      <c r="D187" s="184" t="s">
        <v>54</v>
      </c>
      <c r="E187" s="184" t="s">
        <v>501</v>
      </c>
      <c r="F187" s="184" t="s">
        <v>502</v>
      </c>
      <c r="G187" s="184" t="s">
        <v>503</v>
      </c>
      <c r="H187" s="184" t="s">
        <v>504</v>
      </c>
    </row>
    <row r="188" spans="1:19" ht="37.5" customHeight="1" x14ac:dyDescent="0.2">
      <c r="A188" s="477"/>
      <c r="C188" s="194" t="s">
        <v>44</v>
      </c>
      <c r="D188" s="198">
        <f>'Forma T-RH'!I11</f>
        <v>0</v>
      </c>
      <c r="E188" s="198">
        <f>'Forma T-RH'!I12</f>
        <v>0</v>
      </c>
      <c r="F188" s="198">
        <f>'Forma T-RH'!I13</f>
        <v>0</v>
      </c>
      <c r="G188" s="198">
        <f>'Forma T-RH'!I14</f>
        <v>0</v>
      </c>
      <c r="H188" s="198">
        <f>'Forma T-RH'!I15</f>
        <v>0</v>
      </c>
    </row>
    <row r="189" spans="1:19" ht="37.5" customHeight="1" x14ac:dyDescent="0.2">
      <c r="A189" s="477"/>
      <c r="C189" s="194" t="s">
        <v>45</v>
      </c>
      <c r="D189" s="198">
        <f>'Forma T-RH'!I16</f>
        <v>0</v>
      </c>
      <c r="E189" s="198">
        <f>'Forma T-RH'!I17</f>
        <v>0</v>
      </c>
      <c r="F189" s="198">
        <f>'Forma T-RH'!I18</f>
        <v>0</v>
      </c>
      <c r="G189" s="198">
        <f>'Forma T-RH'!I19</f>
        <v>0</v>
      </c>
      <c r="H189" s="198">
        <f>'Forma T-RH'!I20</f>
        <v>0</v>
      </c>
    </row>
    <row r="190" spans="1:19" ht="33.75" x14ac:dyDescent="0.2">
      <c r="A190" s="477"/>
      <c r="C190" s="194" t="s">
        <v>46</v>
      </c>
      <c r="D190" s="198">
        <f>'Forma T-RH'!I21</f>
        <v>0</v>
      </c>
      <c r="E190" s="198">
        <f>'Forma T-RH'!I22</f>
        <v>0</v>
      </c>
      <c r="F190" s="198">
        <f>'Forma T-RH'!I23</f>
        <v>0</v>
      </c>
      <c r="G190" s="198">
        <f>'Forma T-RH'!I24</f>
        <v>0</v>
      </c>
      <c r="H190" s="198">
        <f>'Forma T-RH'!I25</f>
        <v>0</v>
      </c>
    </row>
    <row r="191" spans="1:19" ht="33.75" x14ac:dyDescent="0.2">
      <c r="A191" s="477"/>
      <c r="C191" s="194" t="s">
        <v>47</v>
      </c>
      <c r="D191" s="198">
        <f>'Forma T-RH'!I26</f>
        <v>0</v>
      </c>
      <c r="E191" s="198">
        <f>'Forma T-RH'!I27</f>
        <v>0</v>
      </c>
      <c r="F191" s="198">
        <f>'Forma T-RH'!I28</f>
        <v>0</v>
      </c>
      <c r="G191" s="198">
        <f>'Forma T-RH'!I29</f>
        <v>0</v>
      </c>
      <c r="H191" s="198">
        <f>'Forma T-RH'!I30</f>
        <v>0</v>
      </c>
    </row>
    <row r="192" spans="1:19" ht="33.75" x14ac:dyDescent="0.2">
      <c r="A192" s="477"/>
      <c r="C192" s="194" t="s">
        <v>48</v>
      </c>
      <c r="D192" s="198">
        <f>'Forma T-RH'!I31</f>
        <v>0</v>
      </c>
      <c r="E192" s="198">
        <f>'Forma T-RH'!I32</f>
        <v>0</v>
      </c>
      <c r="F192" s="198">
        <f>'Forma T-RH'!I33</f>
        <v>0</v>
      </c>
      <c r="G192" s="198">
        <f>'Forma T-RH'!I34</f>
        <v>0</v>
      </c>
      <c r="H192" s="198">
        <f>'Forma T-RH'!I35</f>
        <v>0</v>
      </c>
    </row>
    <row r="193" spans="1:8" x14ac:dyDescent="0.2">
      <c r="A193" s="477"/>
    </row>
    <row r="194" spans="1:8" x14ac:dyDescent="0.2">
      <c r="A194" s="477"/>
    </row>
    <row r="195" spans="1:8" x14ac:dyDescent="0.2">
      <c r="A195" s="477"/>
    </row>
    <row r="196" spans="1:8" x14ac:dyDescent="0.2">
      <c r="A196" s="477"/>
    </row>
    <row r="197" spans="1:8" x14ac:dyDescent="0.2">
      <c r="A197" s="477"/>
    </row>
    <row r="198" spans="1:8" x14ac:dyDescent="0.2">
      <c r="A198" s="477"/>
    </row>
    <row r="199" spans="1:8" ht="36.75" customHeight="1" x14ac:dyDescent="0.2">
      <c r="A199" s="477"/>
      <c r="C199" s="476" t="s">
        <v>506</v>
      </c>
      <c r="D199" s="476"/>
      <c r="E199" s="476"/>
      <c r="F199" s="476"/>
      <c r="G199" s="476"/>
    </row>
    <row r="200" spans="1:8" x14ac:dyDescent="0.2">
      <c r="A200" s="477"/>
    </row>
    <row r="201" spans="1:8" x14ac:dyDescent="0.2">
      <c r="A201" s="477"/>
    </row>
    <row r="202" spans="1:8" ht="84" x14ac:dyDescent="0.2">
      <c r="A202" s="477"/>
      <c r="D202" s="184" t="s">
        <v>54</v>
      </c>
      <c r="E202" s="184" t="s">
        <v>501</v>
      </c>
      <c r="F202" s="184" t="s">
        <v>502</v>
      </c>
      <c r="G202" s="184" t="s">
        <v>503</v>
      </c>
      <c r="H202" s="184" t="s">
        <v>504</v>
      </c>
    </row>
    <row r="203" spans="1:8" ht="37.5" customHeight="1" x14ac:dyDescent="0.2">
      <c r="A203" s="477"/>
      <c r="C203" s="194" t="s">
        <v>44</v>
      </c>
      <c r="D203" s="198">
        <f>'Forma T-RH'!L11</f>
        <v>0</v>
      </c>
      <c r="E203" s="198">
        <f>'Forma T-RH'!L12</f>
        <v>0</v>
      </c>
      <c r="F203" s="198">
        <f>'Forma T-RH'!L13</f>
        <v>0</v>
      </c>
      <c r="G203" s="198">
        <f>'Forma T-RH'!L14</f>
        <v>0</v>
      </c>
      <c r="H203" s="198">
        <f>'Forma T-RH'!L15</f>
        <v>0</v>
      </c>
    </row>
    <row r="204" spans="1:8" ht="37.5" customHeight="1" x14ac:dyDescent="0.2">
      <c r="A204" s="477"/>
      <c r="C204" s="194" t="s">
        <v>45</v>
      </c>
      <c r="D204" s="198">
        <f>'Forma T-RH'!L16</f>
        <v>0</v>
      </c>
      <c r="E204" s="198">
        <f>'Forma T-RH'!L17</f>
        <v>0</v>
      </c>
      <c r="F204" s="198">
        <f>'Forma T-RH'!L18</f>
        <v>0</v>
      </c>
      <c r="G204" s="198">
        <f>'Forma T-RH'!L19</f>
        <v>0</v>
      </c>
      <c r="H204" s="198">
        <f>'Forma T-RH'!L20</f>
        <v>0</v>
      </c>
    </row>
    <row r="205" spans="1:8" ht="37.5" customHeight="1" x14ac:dyDescent="0.2">
      <c r="A205" s="477"/>
      <c r="C205" s="194" t="s">
        <v>46</v>
      </c>
      <c r="D205" s="198">
        <f>'Forma T-RH'!L21</f>
        <v>0</v>
      </c>
      <c r="E205" s="198">
        <f>'Forma T-RH'!L22</f>
        <v>0</v>
      </c>
      <c r="F205" s="198">
        <f>'Forma T-RH'!L23</f>
        <v>0</v>
      </c>
      <c r="G205" s="198">
        <f>'Forma T-RH'!L24</f>
        <v>0</v>
      </c>
      <c r="H205" s="198">
        <f>'Forma T-RH'!L25</f>
        <v>0</v>
      </c>
    </row>
    <row r="206" spans="1:8" ht="37.5" customHeight="1" x14ac:dyDescent="0.2">
      <c r="A206" s="477"/>
      <c r="C206" s="194" t="s">
        <v>47</v>
      </c>
      <c r="D206" s="198">
        <f>'Forma T-RH'!L26</f>
        <v>0</v>
      </c>
      <c r="E206" s="198">
        <f>'Forma T-RH'!L27</f>
        <v>0</v>
      </c>
      <c r="F206" s="198">
        <f>'Forma T-RH'!L28</f>
        <v>0</v>
      </c>
      <c r="G206" s="198">
        <f>'Forma T-RH'!L29</f>
        <v>0</v>
      </c>
      <c r="H206" s="198">
        <f>'Forma T-RH'!L30</f>
        <v>0</v>
      </c>
    </row>
    <row r="207" spans="1:8" ht="37.5" customHeight="1" x14ac:dyDescent="0.2">
      <c r="A207" s="477"/>
      <c r="C207" s="194" t="s">
        <v>48</v>
      </c>
      <c r="D207" s="198">
        <f>'Forma T-RH'!L31</f>
        <v>0</v>
      </c>
      <c r="E207" s="198">
        <f>'Forma T-RH'!L32</f>
        <v>0</v>
      </c>
      <c r="F207" s="198">
        <f>'Forma T-RH'!L33</f>
        <v>0</v>
      </c>
      <c r="G207" s="198">
        <f>'Forma T-RH'!L34</f>
        <v>0</v>
      </c>
      <c r="H207" s="198">
        <f>'Forma T-RH'!L35</f>
        <v>0</v>
      </c>
    </row>
    <row r="208" spans="1:8" x14ac:dyDescent="0.2">
      <c r="A208" s="477"/>
    </row>
    <row r="209" spans="1:8" x14ac:dyDescent="0.2">
      <c r="A209" s="477"/>
    </row>
    <row r="210" spans="1:8" x14ac:dyDescent="0.2">
      <c r="A210" s="477"/>
    </row>
    <row r="211" spans="1:8" x14ac:dyDescent="0.2">
      <c r="A211" s="477"/>
    </row>
    <row r="212" spans="1:8" x14ac:dyDescent="0.2">
      <c r="A212" s="477"/>
    </row>
    <row r="213" spans="1:8" x14ac:dyDescent="0.2">
      <c r="A213" s="477"/>
    </row>
    <row r="214" spans="1:8" ht="36.75" customHeight="1" x14ac:dyDescent="0.2">
      <c r="A214" s="477"/>
      <c r="C214" s="476" t="s">
        <v>511</v>
      </c>
      <c r="D214" s="476"/>
      <c r="E214" s="476"/>
      <c r="F214" s="476"/>
      <c r="G214" s="476"/>
    </row>
    <row r="215" spans="1:8" x14ac:dyDescent="0.2">
      <c r="A215" s="477"/>
    </row>
    <row r="216" spans="1:8" x14ac:dyDescent="0.2">
      <c r="A216" s="477"/>
    </row>
    <row r="217" spans="1:8" ht="84" x14ac:dyDescent="0.2">
      <c r="A217" s="477"/>
      <c r="D217" s="184" t="s">
        <v>54</v>
      </c>
      <c r="E217" s="184" t="s">
        <v>501</v>
      </c>
      <c r="F217" s="184" t="s">
        <v>502</v>
      </c>
      <c r="G217" s="184" t="s">
        <v>503</v>
      </c>
      <c r="H217" s="184" t="s">
        <v>504</v>
      </c>
    </row>
    <row r="218" spans="1:8" ht="37.5" customHeight="1" x14ac:dyDescent="0.2">
      <c r="A218" s="477"/>
      <c r="C218" s="194" t="s">
        <v>44</v>
      </c>
      <c r="D218" s="198">
        <f>'Forma T-RH'!O11</f>
        <v>0</v>
      </c>
      <c r="E218" s="198">
        <f>'Forma T-RH'!O12</f>
        <v>0</v>
      </c>
      <c r="F218" s="198">
        <f>'Forma T-RH'!O13</f>
        <v>0</v>
      </c>
      <c r="G218" s="198">
        <f>'Forma T-RH'!O14</f>
        <v>0</v>
      </c>
      <c r="H218" s="198">
        <f>'Forma T-RH'!O15</f>
        <v>0</v>
      </c>
    </row>
    <row r="219" spans="1:8" ht="37.5" customHeight="1" x14ac:dyDescent="0.2">
      <c r="A219" s="477"/>
      <c r="C219" s="194" t="s">
        <v>45</v>
      </c>
      <c r="D219" s="198">
        <f>'Forma T-RH'!O16</f>
        <v>0</v>
      </c>
      <c r="E219" s="198">
        <f>'Forma T-RH'!O17</f>
        <v>0</v>
      </c>
      <c r="F219" s="198">
        <f>'Forma T-RH'!O18</f>
        <v>0</v>
      </c>
      <c r="G219" s="198">
        <f>'Forma T-RH'!O19</f>
        <v>0</v>
      </c>
      <c r="H219" s="198">
        <f>'Forma T-RH'!O20</f>
        <v>0</v>
      </c>
    </row>
    <row r="220" spans="1:8" ht="37.5" customHeight="1" x14ac:dyDescent="0.2">
      <c r="A220" s="477"/>
      <c r="C220" s="194" t="s">
        <v>46</v>
      </c>
      <c r="D220" s="198">
        <f>'Forma T-RH'!O21</f>
        <v>0</v>
      </c>
      <c r="E220" s="198">
        <f>'Forma T-RH'!O22</f>
        <v>0</v>
      </c>
      <c r="F220" s="198">
        <f>'Forma T-RH'!O23</f>
        <v>0</v>
      </c>
      <c r="G220" s="198">
        <f>'Forma T-RH'!O24</f>
        <v>0</v>
      </c>
      <c r="H220" s="198">
        <f>'Forma T-RH'!O25</f>
        <v>0</v>
      </c>
    </row>
    <row r="221" spans="1:8" ht="37.5" customHeight="1" x14ac:dyDescent="0.2">
      <c r="A221" s="477"/>
      <c r="C221" s="194" t="s">
        <v>47</v>
      </c>
      <c r="D221" s="198">
        <f>'Forma T-RH'!O26</f>
        <v>0</v>
      </c>
      <c r="E221" s="198">
        <f>'Forma T-RH'!O27</f>
        <v>0</v>
      </c>
      <c r="F221" s="198">
        <f>'Forma T-RH'!O28</f>
        <v>0</v>
      </c>
      <c r="G221" s="198">
        <f>'Forma T-RH'!O29</f>
        <v>0</v>
      </c>
      <c r="H221" s="198">
        <f>'Forma T-RH'!O30</f>
        <v>0</v>
      </c>
    </row>
    <row r="222" spans="1:8" ht="37.5" customHeight="1" x14ac:dyDescent="0.2">
      <c r="A222" s="477"/>
      <c r="C222" s="194" t="s">
        <v>48</v>
      </c>
      <c r="D222" s="198">
        <f>'Forma T-RH'!O31</f>
        <v>0</v>
      </c>
      <c r="E222" s="198">
        <f>'Forma T-RH'!O32</f>
        <v>0</v>
      </c>
      <c r="F222" s="198">
        <f>'Forma T-RH'!O33</f>
        <v>0</v>
      </c>
      <c r="G222" s="198">
        <f>'Forma T-RH'!O34</f>
        <v>0</v>
      </c>
      <c r="H222" s="198">
        <f>'Forma T-RH'!O35</f>
        <v>0</v>
      </c>
    </row>
    <row r="223" spans="1:8" x14ac:dyDescent="0.2">
      <c r="A223" s="477"/>
    </row>
    <row r="224" spans="1:8" x14ac:dyDescent="0.2">
      <c r="A224" s="477"/>
    </row>
    <row r="225" spans="1:7" x14ac:dyDescent="0.2">
      <c r="A225" s="477"/>
    </row>
    <row r="226" spans="1:7" x14ac:dyDescent="0.2">
      <c r="A226" s="477"/>
    </row>
    <row r="227" spans="1:7" x14ac:dyDescent="0.2">
      <c r="A227" s="477"/>
    </row>
    <row r="228" spans="1:7" ht="36.75" customHeight="1" x14ac:dyDescent="0.2">
      <c r="A228" s="477"/>
      <c r="C228" s="476" t="s">
        <v>505</v>
      </c>
      <c r="D228" s="476"/>
      <c r="E228" s="476"/>
      <c r="F228" s="476"/>
      <c r="G228" s="476"/>
    </row>
    <row r="229" spans="1:7" x14ac:dyDescent="0.2">
      <c r="A229" s="477"/>
    </row>
    <row r="230" spans="1:7" x14ac:dyDescent="0.2">
      <c r="A230" s="477"/>
    </row>
    <row r="231" spans="1:7" ht="21" x14ac:dyDescent="0.2">
      <c r="A231" s="477"/>
      <c r="D231" s="184" t="s">
        <v>510</v>
      </c>
      <c r="E231" s="184" t="s">
        <v>42</v>
      </c>
      <c r="F231" s="184" t="s">
        <v>43</v>
      </c>
      <c r="G231" s="196"/>
    </row>
    <row r="232" spans="1:7" ht="22.5" x14ac:dyDescent="0.2">
      <c r="A232" s="477"/>
      <c r="C232" s="194" t="s">
        <v>44</v>
      </c>
      <c r="D232" s="195">
        <f>SUM('Forma T-RH'!I11:I15)</f>
        <v>0</v>
      </c>
      <c r="E232" s="195">
        <f>SUM('Forma T-RH'!L11:L15)</f>
        <v>0</v>
      </c>
      <c r="F232" s="195">
        <f>SUM('Forma T-RH'!O11:O15)</f>
        <v>0</v>
      </c>
      <c r="G232" s="197"/>
    </row>
    <row r="233" spans="1:7" ht="22.5" x14ac:dyDescent="0.2">
      <c r="A233" s="477"/>
      <c r="C233" s="194" t="s">
        <v>45</v>
      </c>
      <c r="D233" s="195">
        <f>SUM('Forma T-RH'!I16:I20)</f>
        <v>0</v>
      </c>
      <c r="E233" s="195">
        <f>SUM('Forma T-RH'!L16:L20)</f>
        <v>0</v>
      </c>
      <c r="F233" s="195">
        <f>SUM('Forma T-RH'!O16:O20)</f>
        <v>0</v>
      </c>
      <c r="G233" s="197"/>
    </row>
    <row r="234" spans="1:7" ht="33.75" x14ac:dyDescent="0.2">
      <c r="A234" s="477"/>
      <c r="C234" s="194" t="s">
        <v>46</v>
      </c>
      <c r="D234" s="195">
        <f>SUM('Forma T-RH'!I21:I25)</f>
        <v>0</v>
      </c>
      <c r="E234" s="195">
        <f>SUM('Forma T-RH'!L21:L25)</f>
        <v>0</v>
      </c>
      <c r="F234" s="195">
        <f>SUM('Forma T-RH'!O21:O25)</f>
        <v>0</v>
      </c>
      <c r="G234" s="197"/>
    </row>
    <row r="235" spans="1:7" ht="33.75" x14ac:dyDescent="0.2">
      <c r="A235" s="477"/>
      <c r="C235" s="194" t="s">
        <v>47</v>
      </c>
      <c r="D235" s="195">
        <f>SUM('Forma T-RH'!I26:I30)</f>
        <v>0</v>
      </c>
      <c r="E235" s="195">
        <f>SUM('Forma T-RH'!L26:L30)</f>
        <v>0</v>
      </c>
      <c r="F235" s="195">
        <f>SUM('Forma T-RH'!O26:O30)</f>
        <v>0</v>
      </c>
      <c r="G235" s="197"/>
    </row>
    <row r="236" spans="1:7" ht="33.75" x14ac:dyDescent="0.2">
      <c r="A236" s="477"/>
      <c r="C236" s="194" t="s">
        <v>48</v>
      </c>
      <c r="D236" s="195">
        <f>SUM('Forma T-RH'!I31:I35)</f>
        <v>0</v>
      </c>
      <c r="E236" s="195">
        <f>SUM('Forma T-RH'!L31:L35)</f>
        <v>0</v>
      </c>
      <c r="F236" s="195">
        <f>SUM('Forma T-RH'!O31:O35)</f>
        <v>0</v>
      </c>
      <c r="G236" s="197"/>
    </row>
    <row r="237" spans="1:7" x14ac:dyDescent="0.2">
      <c r="A237" s="477"/>
    </row>
    <row r="238" spans="1:7" x14ac:dyDescent="0.2">
      <c r="A238" s="477"/>
    </row>
    <row r="239" spans="1:7" x14ac:dyDescent="0.2">
      <c r="A239" s="477"/>
    </row>
    <row r="240" spans="1:7" x14ac:dyDescent="0.2">
      <c r="A240" s="477"/>
    </row>
    <row r="241" spans="1:1" x14ac:dyDescent="0.2">
      <c r="A241" s="477"/>
    </row>
    <row r="242" spans="1:1" x14ac:dyDescent="0.2">
      <c r="A242" s="477"/>
    </row>
    <row r="243" spans="1:1" x14ac:dyDescent="0.2">
      <c r="A243" s="477"/>
    </row>
    <row r="244" spans="1:1" x14ac:dyDescent="0.2">
      <c r="A244" s="477"/>
    </row>
    <row r="245" spans="1:1" x14ac:dyDescent="0.2">
      <c r="A245" s="477"/>
    </row>
  </sheetData>
  <sheetProtection password="EDA7" sheet="1"/>
  <mergeCells count="15">
    <mergeCell ref="C228:G228"/>
    <mergeCell ref="A181:A245"/>
    <mergeCell ref="C214:G214"/>
    <mergeCell ref="A1:A95"/>
    <mergeCell ref="C36:H36"/>
    <mergeCell ref="C67:G67"/>
    <mergeCell ref="C34:G34"/>
    <mergeCell ref="C2:G2"/>
    <mergeCell ref="C199:G199"/>
    <mergeCell ref="A101:A175"/>
    <mergeCell ref="C184:G184"/>
    <mergeCell ref="C139:G139"/>
    <mergeCell ref="C119:G119"/>
    <mergeCell ref="C104:G104"/>
    <mergeCell ref="C156:G15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4" tint="0.79998168889431442"/>
    <pageSetUpPr autoPageBreaks="0"/>
  </sheetPr>
  <dimension ref="A7:J95"/>
  <sheetViews>
    <sheetView showGridLines="0" topLeftCell="A13" zoomScaleSheetLayoutView="100" workbookViewId="0">
      <selection activeCell="B33" sqref="B33"/>
    </sheetView>
  </sheetViews>
  <sheetFormatPr baseColWidth="10" defaultRowHeight="12.75" x14ac:dyDescent="0.2"/>
  <cols>
    <col min="1" max="1" width="7.5703125" customWidth="1"/>
    <col min="2" max="2" width="94.7109375" customWidth="1"/>
    <col min="10" max="10" width="20" customWidth="1"/>
  </cols>
  <sheetData>
    <row r="7" spans="2:10" ht="45" x14ac:dyDescent="0.2">
      <c r="B7" s="74" t="s">
        <v>589</v>
      </c>
    </row>
    <row r="8" spans="2:10" ht="15" x14ac:dyDescent="0.2">
      <c r="B8" s="15"/>
    </row>
    <row r="9" spans="2:10" x14ac:dyDescent="0.2">
      <c r="B9" s="16" t="s">
        <v>26</v>
      </c>
      <c r="C9" s="14"/>
      <c r="D9" s="14"/>
      <c r="E9" s="14"/>
      <c r="F9" s="14"/>
      <c r="G9" s="14"/>
      <c r="H9" s="14"/>
      <c r="I9" s="14"/>
      <c r="J9" s="14"/>
    </row>
    <row r="10" spans="2:10" x14ac:dyDescent="0.2">
      <c r="B10" s="16"/>
      <c r="C10" s="14"/>
      <c r="D10" s="14"/>
      <c r="E10" s="14"/>
      <c r="F10" s="14"/>
      <c r="G10" s="14"/>
      <c r="H10" s="14"/>
      <c r="I10" s="14"/>
      <c r="J10" s="14"/>
    </row>
    <row r="11" spans="2:10" ht="38.25" x14ac:dyDescent="0.2">
      <c r="B11" s="18" t="s">
        <v>88</v>
      </c>
      <c r="C11" s="14"/>
      <c r="D11" s="14"/>
      <c r="E11" s="14"/>
      <c r="F11" s="14"/>
      <c r="G11" s="14"/>
      <c r="H11" s="14"/>
      <c r="I11" s="14"/>
      <c r="J11" s="14"/>
    </row>
    <row r="12" spans="2:10" x14ac:dyDescent="0.2">
      <c r="B12" s="18"/>
      <c r="C12" s="14"/>
      <c r="D12" s="14"/>
      <c r="E12" s="14"/>
      <c r="F12" s="14"/>
      <c r="G12" s="14"/>
      <c r="H12" s="14"/>
      <c r="I12" s="14"/>
      <c r="J12" s="14"/>
    </row>
    <row r="13" spans="2:10" x14ac:dyDescent="0.2">
      <c r="B13" s="12" t="s">
        <v>27</v>
      </c>
      <c r="C13" s="14"/>
      <c r="D13" s="14"/>
      <c r="E13" s="14"/>
      <c r="F13" s="14"/>
      <c r="G13" s="14"/>
      <c r="H13" s="14"/>
      <c r="I13" s="14"/>
      <c r="J13" s="14"/>
    </row>
    <row r="14" spans="2:10" ht="38.25" customHeight="1" x14ac:dyDescent="0.2">
      <c r="B14" s="299" t="s">
        <v>527</v>
      </c>
      <c r="C14" s="14"/>
      <c r="D14" s="14"/>
      <c r="E14" s="14"/>
      <c r="F14" s="14"/>
      <c r="G14" s="14"/>
      <c r="H14" s="14"/>
      <c r="I14" s="14"/>
      <c r="J14" s="14"/>
    </row>
    <row r="15" spans="2:10" ht="12" customHeight="1" x14ac:dyDescent="0.2">
      <c r="B15" s="299"/>
      <c r="C15" s="14"/>
      <c r="D15" s="14"/>
      <c r="E15" s="14"/>
      <c r="F15" s="14"/>
      <c r="G15" s="14"/>
      <c r="H15" s="14"/>
      <c r="I15" s="14"/>
      <c r="J15" s="14"/>
    </row>
    <row r="16" spans="2:10" s="157" customFormat="1" ht="21" customHeight="1" x14ac:dyDescent="0.2">
      <c r="B16" s="155" t="s">
        <v>459</v>
      </c>
      <c r="C16" s="156"/>
      <c r="D16" s="156"/>
      <c r="E16" s="156"/>
      <c r="F16" s="156"/>
      <c r="G16" s="156"/>
      <c r="H16" s="156"/>
      <c r="I16" s="156"/>
      <c r="J16" s="156"/>
    </row>
    <row r="17" spans="2:10" s="157" customFormat="1" ht="21" customHeight="1" x14ac:dyDescent="0.2">
      <c r="B17" s="158" t="s">
        <v>460</v>
      </c>
      <c r="C17" s="156"/>
      <c r="D17" s="156"/>
      <c r="E17" s="156"/>
      <c r="F17" s="156"/>
      <c r="G17" s="156"/>
      <c r="H17" s="156"/>
      <c r="I17" s="156"/>
      <c r="J17" s="156"/>
    </row>
    <row r="18" spans="2:10" x14ac:dyDescent="0.2">
      <c r="B18" s="14"/>
      <c r="D18" s="14"/>
      <c r="E18" s="14"/>
      <c r="F18" s="14"/>
      <c r="G18" s="14"/>
      <c r="H18" s="14"/>
      <c r="I18" s="14"/>
      <c r="J18" s="14"/>
    </row>
    <row r="19" spans="2:10" x14ac:dyDescent="0.2">
      <c r="B19" s="14" t="s">
        <v>32</v>
      </c>
      <c r="C19" s="14"/>
      <c r="D19" s="14"/>
      <c r="E19" s="14"/>
      <c r="F19" s="14"/>
      <c r="G19" s="14"/>
      <c r="H19" s="14"/>
      <c r="I19" s="14"/>
      <c r="J19" s="14"/>
    </row>
    <row r="20" spans="2:10" x14ac:dyDescent="0.2">
      <c r="B20" s="14" t="s">
        <v>466</v>
      </c>
      <c r="C20" s="14"/>
      <c r="D20" s="14"/>
      <c r="E20" s="14"/>
      <c r="F20" s="14"/>
      <c r="G20" s="14"/>
      <c r="H20" s="14"/>
      <c r="I20" s="14"/>
      <c r="J20" s="14"/>
    </row>
    <row r="21" spans="2:10" x14ac:dyDescent="0.2">
      <c r="B21" s="14" t="s">
        <v>461</v>
      </c>
      <c r="C21" s="14"/>
      <c r="D21" s="14"/>
      <c r="E21" s="14"/>
      <c r="F21" s="14"/>
      <c r="G21" s="14"/>
      <c r="H21" s="14"/>
      <c r="I21" s="14"/>
      <c r="J21" s="14"/>
    </row>
    <row r="22" spans="2:10" x14ac:dyDescent="0.2">
      <c r="B22" s="14" t="s">
        <v>462</v>
      </c>
      <c r="C22" s="14"/>
      <c r="D22" s="14"/>
      <c r="E22" s="14"/>
      <c r="F22" s="14"/>
      <c r="G22" s="14"/>
      <c r="H22" s="14"/>
      <c r="I22" s="14"/>
      <c r="J22" s="14"/>
    </row>
    <row r="23" spans="2:10" ht="38.25" x14ac:dyDescent="0.2">
      <c r="B23" s="19" t="s">
        <v>594</v>
      </c>
      <c r="C23" s="12"/>
      <c r="D23" s="12"/>
      <c r="E23" s="12"/>
      <c r="F23" s="12"/>
      <c r="G23" s="12"/>
      <c r="H23" s="12"/>
      <c r="I23" s="12"/>
      <c r="J23" s="12"/>
    </row>
    <row r="24" spans="2:10" x14ac:dyDescent="0.2">
      <c r="B24" s="20" t="s">
        <v>593</v>
      </c>
      <c r="C24" s="12"/>
      <c r="D24" s="12"/>
      <c r="E24" s="12"/>
      <c r="F24" s="12"/>
      <c r="G24" s="12"/>
      <c r="H24" s="12"/>
      <c r="I24" s="12"/>
      <c r="J24" s="12"/>
    </row>
    <row r="25" spans="2:10" ht="12.75" customHeight="1" x14ac:dyDescent="0.2">
      <c r="B25" s="20" t="s">
        <v>595</v>
      </c>
      <c r="C25" s="14"/>
      <c r="D25" s="14"/>
      <c r="E25" s="14"/>
      <c r="F25" s="14"/>
      <c r="G25" s="14"/>
      <c r="H25" s="14"/>
      <c r="I25" s="14"/>
      <c r="J25" s="14"/>
    </row>
    <row r="26" spans="2:10" ht="25.5" x14ac:dyDescent="0.2">
      <c r="B26" s="20" t="s">
        <v>596</v>
      </c>
      <c r="C26" s="14"/>
      <c r="D26" s="14"/>
      <c r="E26" s="14"/>
      <c r="F26" s="14"/>
      <c r="G26" s="14"/>
      <c r="H26" s="14"/>
      <c r="I26" s="14"/>
      <c r="J26" s="14"/>
    </row>
    <row r="27" spans="2:10" ht="25.5" x14ac:dyDescent="0.2">
      <c r="B27" s="20" t="s">
        <v>597</v>
      </c>
      <c r="C27" s="12"/>
      <c r="D27" s="12"/>
      <c r="E27" s="14"/>
      <c r="F27" s="14"/>
      <c r="G27" s="14"/>
      <c r="H27" s="14"/>
      <c r="I27" s="14"/>
      <c r="J27" s="14"/>
    </row>
    <row r="28" spans="2:10" ht="25.5" x14ac:dyDescent="0.2">
      <c r="B28" s="20" t="s">
        <v>598</v>
      </c>
      <c r="C28" s="12"/>
      <c r="D28" s="12"/>
      <c r="E28" s="14"/>
      <c r="F28" s="14"/>
      <c r="G28" s="14"/>
      <c r="H28" s="14"/>
      <c r="I28" s="14"/>
      <c r="J28" s="14"/>
    </row>
    <row r="29" spans="2:10" x14ac:dyDescent="0.2">
      <c r="B29" s="148" t="s">
        <v>599</v>
      </c>
    </row>
    <row r="30" spans="2:10" ht="38.25" x14ac:dyDescent="0.2">
      <c r="B30" s="72" t="s">
        <v>600</v>
      </c>
    </row>
    <row r="31" spans="2:10" ht="25.5" x14ac:dyDescent="0.2">
      <c r="B31" s="72" t="s">
        <v>616</v>
      </c>
      <c r="C31" s="12"/>
      <c r="D31" s="12"/>
      <c r="E31" s="12"/>
      <c r="F31" s="12"/>
      <c r="G31" s="12"/>
      <c r="H31" s="12"/>
      <c r="I31" s="12"/>
      <c r="J31" s="12"/>
    </row>
    <row r="32" spans="2:10" ht="28.5" x14ac:dyDescent="0.2">
      <c r="B32" s="262" t="s">
        <v>615</v>
      </c>
      <c r="C32" s="12"/>
      <c r="D32" s="12"/>
      <c r="E32" s="12"/>
      <c r="F32" s="12"/>
      <c r="G32" s="12"/>
      <c r="H32" s="12"/>
      <c r="I32" s="12"/>
      <c r="J32" s="12"/>
    </row>
    <row r="33" spans="2:10" x14ac:dyDescent="0.2">
      <c r="B33" s="72" t="s">
        <v>601</v>
      </c>
      <c r="C33" s="12"/>
      <c r="D33" s="12"/>
      <c r="E33" s="12"/>
      <c r="F33" s="12"/>
      <c r="G33" s="12"/>
      <c r="H33" s="12"/>
      <c r="I33" s="12"/>
      <c r="J33" s="12"/>
    </row>
    <row r="34" spans="2:10" ht="25.5" x14ac:dyDescent="0.2">
      <c r="B34" s="147" t="s">
        <v>602</v>
      </c>
      <c r="C34" s="12"/>
      <c r="D34" s="12"/>
      <c r="E34" s="12"/>
      <c r="F34" s="12"/>
      <c r="G34" s="12"/>
      <c r="H34" s="12"/>
      <c r="I34" s="12"/>
      <c r="J34" s="12"/>
    </row>
    <row r="35" spans="2:10" ht="25.5" x14ac:dyDescent="0.2">
      <c r="B35" s="21" t="s">
        <v>603</v>
      </c>
      <c r="C35" s="12"/>
      <c r="D35" s="12"/>
      <c r="E35" s="12"/>
      <c r="F35" s="12"/>
      <c r="G35" s="12"/>
      <c r="H35" s="12"/>
      <c r="I35" s="12"/>
      <c r="J35" s="12"/>
    </row>
    <row r="36" spans="2:10" ht="38.25" x14ac:dyDescent="0.2">
      <c r="B36" s="21" t="s">
        <v>604</v>
      </c>
      <c r="C36" s="12"/>
      <c r="D36" s="12"/>
      <c r="E36" s="12"/>
      <c r="F36" s="12"/>
      <c r="G36" s="12"/>
      <c r="H36" s="12"/>
      <c r="I36" s="12"/>
      <c r="J36" s="12"/>
    </row>
    <row r="37" spans="2:10" ht="25.5" x14ac:dyDescent="0.2">
      <c r="B37" s="21" t="s">
        <v>605</v>
      </c>
      <c r="C37" s="12"/>
      <c r="D37" s="12"/>
      <c r="E37" s="12"/>
      <c r="F37" s="12"/>
      <c r="G37" s="12"/>
      <c r="H37" s="12"/>
      <c r="I37" s="12"/>
      <c r="J37" s="12"/>
    </row>
    <row r="38" spans="2:10" ht="38.25" x14ac:dyDescent="0.2">
      <c r="B38" s="21" t="s">
        <v>606</v>
      </c>
      <c r="C38" s="12"/>
      <c r="D38" s="12"/>
      <c r="E38" s="12"/>
      <c r="F38" s="12"/>
      <c r="G38" s="12"/>
      <c r="H38" s="12"/>
      <c r="I38" s="12"/>
      <c r="J38" s="12"/>
    </row>
    <row r="39" spans="2:10" ht="16.5" customHeight="1" x14ac:dyDescent="0.2">
      <c r="B39" s="148" t="s">
        <v>607</v>
      </c>
      <c r="C39" s="12"/>
      <c r="D39" s="12"/>
      <c r="E39" s="12"/>
      <c r="F39" s="12"/>
      <c r="G39" s="12"/>
      <c r="H39" s="12"/>
      <c r="I39" s="12"/>
      <c r="J39" s="12"/>
    </row>
    <row r="40" spans="2:10" ht="38.25" x14ac:dyDescent="0.2">
      <c r="B40" s="72" t="s">
        <v>608</v>
      </c>
      <c r="C40" s="12"/>
      <c r="D40" s="12"/>
      <c r="E40" s="12"/>
      <c r="F40" s="12"/>
      <c r="G40" s="12"/>
      <c r="H40" s="12"/>
      <c r="I40" s="12"/>
      <c r="J40" s="12"/>
    </row>
    <row r="41" spans="2:10" ht="25.5" x14ac:dyDescent="0.2">
      <c r="B41" s="72" t="s">
        <v>609</v>
      </c>
      <c r="C41" s="12"/>
      <c r="D41" s="12"/>
      <c r="E41" s="12"/>
      <c r="F41" s="12"/>
      <c r="G41" s="12"/>
      <c r="H41" s="12"/>
      <c r="I41" s="12"/>
      <c r="J41" s="12"/>
    </row>
    <row r="42" spans="2:10" ht="38.25" x14ac:dyDescent="0.2">
      <c r="B42" s="21" t="s">
        <v>610</v>
      </c>
      <c r="C42" s="12"/>
      <c r="D42" s="12"/>
      <c r="E42" s="12"/>
      <c r="F42" s="12"/>
      <c r="G42" s="12"/>
      <c r="H42" s="12"/>
      <c r="I42" s="12"/>
      <c r="J42" s="12"/>
    </row>
    <row r="43" spans="2:10" x14ac:dyDescent="0.2">
      <c r="B43" s="72" t="s">
        <v>611</v>
      </c>
      <c r="C43" s="21"/>
      <c r="D43" s="21"/>
      <c r="E43" s="14"/>
      <c r="F43" s="14"/>
      <c r="G43" s="14"/>
      <c r="H43" s="14"/>
      <c r="I43" s="14"/>
      <c r="J43" s="14"/>
    </row>
    <row r="44" spans="2:10" ht="25.5" x14ac:dyDescent="0.2">
      <c r="B44" s="72" t="s">
        <v>612</v>
      </c>
      <c r="C44" s="21"/>
      <c r="D44" s="21"/>
      <c r="E44" s="14"/>
      <c r="F44" s="14"/>
      <c r="G44" s="14"/>
      <c r="H44" s="14"/>
      <c r="I44" s="14"/>
      <c r="J44" s="14"/>
    </row>
    <row r="45" spans="2:10" ht="38.25" x14ac:dyDescent="0.2">
      <c r="B45" s="149" t="s">
        <v>613</v>
      </c>
      <c r="C45" s="14"/>
      <c r="D45" s="14"/>
      <c r="E45" s="14"/>
      <c r="F45" s="14"/>
      <c r="G45" s="14"/>
      <c r="H45" s="14"/>
      <c r="I45" s="14"/>
      <c r="J45" s="14"/>
    </row>
    <row r="47" spans="2:10" s="157" customFormat="1" ht="21" customHeight="1" x14ac:dyDescent="0.2">
      <c r="B47" s="155" t="s">
        <v>66</v>
      </c>
    </row>
    <row r="48" spans="2:10" s="157" customFormat="1" ht="21" customHeight="1" x14ac:dyDescent="0.2">
      <c r="B48" s="158" t="s">
        <v>89</v>
      </c>
    </row>
    <row r="49" spans="1:2" x14ac:dyDescent="0.2">
      <c r="B49" s="19"/>
    </row>
    <row r="50" spans="1:2" x14ac:dyDescent="0.2">
      <c r="B50" s="14" t="s">
        <v>465</v>
      </c>
    </row>
    <row r="51" spans="1:2" x14ac:dyDescent="0.2">
      <c r="B51" s="14" t="s">
        <v>463</v>
      </c>
    </row>
    <row r="52" spans="1:2" x14ac:dyDescent="0.2">
      <c r="B52" s="14" t="s">
        <v>464</v>
      </c>
    </row>
    <row r="53" spans="1:2" ht="25.5" x14ac:dyDescent="0.2">
      <c r="B53" s="21" t="s">
        <v>91</v>
      </c>
    </row>
    <row r="54" spans="1:2" ht="42" customHeight="1" x14ac:dyDescent="0.2">
      <c r="B54" s="73" t="s">
        <v>512</v>
      </c>
    </row>
    <row r="55" spans="1:2" ht="38.25" x14ac:dyDescent="0.2">
      <c r="A55" s="17"/>
      <c r="B55" s="17" t="s">
        <v>513</v>
      </c>
    </row>
    <row r="56" spans="1:2" ht="38.25" x14ac:dyDescent="0.2">
      <c r="B56" s="17" t="s">
        <v>514</v>
      </c>
    </row>
    <row r="57" spans="1:2" ht="38.25" x14ac:dyDescent="0.2">
      <c r="B57" s="17" t="s">
        <v>515</v>
      </c>
    </row>
    <row r="58" spans="1:2" ht="38.25" x14ac:dyDescent="0.2">
      <c r="B58" s="17" t="s">
        <v>516</v>
      </c>
    </row>
    <row r="59" spans="1:2" ht="27.75" customHeight="1" x14ac:dyDescent="0.2">
      <c r="B59" s="17" t="s">
        <v>470</v>
      </c>
    </row>
    <row r="60" spans="1:2" ht="25.5" x14ac:dyDescent="0.2">
      <c r="B60" s="150" t="s">
        <v>467</v>
      </c>
    </row>
    <row r="61" spans="1:2" ht="55.5" customHeight="1" x14ac:dyDescent="0.2">
      <c r="B61" s="151" t="s">
        <v>517</v>
      </c>
    </row>
    <row r="62" spans="1:2" ht="38.25" x14ac:dyDescent="0.2">
      <c r="B62" s="152" t="s">
        <v>518</v>
      </c>
    </row>
    <row r="63" spans="1:2" ht="38.25" x14ac:dyDescent="0.2">
      <c r="B63" s="152" t="s">
        <v>519</v>
      </c>
    </row>
    <row r="64" spans="1:2" ht="25.5" x14ac:dyDescent="0.2">
      <c r="B64" s="152" t="s">
        <v>468</v>
      </c>
    </row>
    <row r="65" spans="2:2" ht="25.5" x14ac:dyDescent="0.2">
      <c r="B65" s="152" t="s">
        <v>469</v>
      </c>
    </row>
    <row r="66" spans="2:2" ht="25.5" x14ac:dyDescent="0.2">
      <c r="B66" s="21" t="s">
        <v>90</v>
      </c>
    </row>
    <row r="67" spans="2:2" ht="51" x14ac:dyDescent="0.2">
      <c r="B67" s="149" t="s">
        <v>520</v>
      </c>
    </row>
    <row r="68" spans="2:2" ht="38.25" x14ac:dyDescent="0.2">
      <c r="B68" s="17" t="s">
        <v>521</v>
      </c>
    </row>
    <row r="69" spans="2:2" ht="38.25" x14ac:dyDescent="0.2">
      <c r="B69" s="17" t="s">
        <v>522</v>
      </c>
    </row>
    <row r="70" spans="2:2" ht="38.25" x14ac:dyDescent="0.2">
      <c r="B70" s="17" t="s">
        <v>523</v>
      </c>
    </row>
    <row r="71" spans="2:2" ht="38.25" x14ac:dyDescent="0.2">
      <c r="B71" s="17" t="s">
        <v>524</v>
      </c>
    </row>
    <row r="72" spans="2:2" ht="25.5" x14ac:dyDescent="0.2">
      <c r="B72" s="17" t="s">
        <v>471</v>
      </c>
    </row>
    <row r="73" spans="2:2" ht="25.5" x14ac:dyDescent="0.2">
      <c r="B73" s="36" t="s">
        <v>92</v>
      </c>
    </row>
    <row r="75" spans="2:2" s="157" customFormat="1" ht="21" hidden="1" customHeight="1" x14ac:dyDescent="0.2">
      <c r="B75" s="155" t="s">
        <v>65</v>
      </c>
    </row>
    <row r="76" spans="2:2" s="157" customFormat="1" ht="21" hidden="1" customHeight="1" x14ac:dyDescent="0.2">
      <c r="B76" s="158" t="s">
        <v>93</v>
      </c>
    </row>
    <row r="77" spans="2:2" ht="63.75" hidden="1" x14ac:dyDescent="0.2">
      <c r="B77" s="146" t="s">
        <v>483</v>
      </c>
    </row>
    <row r="78" spans="2:2" hidden="1" x14ac:dyDescent="0.2">
      <c r="B78" s="14" t="s">
        <v>465</v>
      </c>
    </row>
    <row r="79" spans="2:2" hidden="1" x14ac:dyDescent="0.2">
      <c r="B79" s="14" t="s">
        <v>463</v>
      </c>
    </row>
    <row r="80" spans="2:2" hidden="1" x14ac:dyDescent="0.2">
      <c r="B80" s="14" t="s">
        <v>464</v>
      </c>
    </row>
    <row r="81" spans="2:2" hidden="1" x14ac:dyDescent="0.2">
      <c r="B81" s="153" t="s">
        <v>52</v>
      </c>
    </row>
    <row r="82" spans="2:2" ht="38.25" hidden="1" x14ac:dyDescent="0.2">
      <c r="B82" s="149" t="s">
        <v>473</v>
      </c>
    </row>
    <row r="83" spans="2:2" ht="38.25" hidden="1" x14ac:dyDescent="0.2">
      <c r="B83" s="17" t="s">
        <v>472</v>
      </c>
    </row>
    <row r="84" spans="2:2" ht="25.5" hidden="1" x14ac:dyDescent="0.2">
      <c r="B84" s="149" t="s">
        <v>474</v>
      </c>
    </row>
    <row r="85" spans="2:2" ht="25.5" hidden="1" x14ac:dyDescent="0.2">
      <c r="B85" s="150" t="s">
        <v>475</v>
      </c>
    </row>
    <row r="86" spans="2:2" ht="25.5" hidden="1" x14ac:dyDescent="0.2">
      <c r="B86" s="152" t="s">
        <v>476</v>
      </c>
    </row>
    <row r="87" spans="2:2" ht="38.25" hidden="1" x14ac:dyDescent="0.2">
      <c r="B87" s="152" t="s">
        <v>477</v>
      </c>
    </row>
    <row r="88" spans="2:2" ht="25.5" hidden="1" x14ac:dyDescent="0.2">
      <c r="B88" s="154" t="s">
        <v>478</v>
      </c>
    </row>
    <row r="89" spans="2:2" ht="25.5" hidden="1" x14ac:dyDescent="0.2">
      <c r="B89" s="21" t="s">
        <v>60</v>
      </c>
    </row>
    <row r="90" spans="2:2" ht="25.5" hidden="1" x14ac:dyDescent="0.2">
      <c r="B90" s="17" t="s">
        <v>480</v>
      </c>
    </row>
    <row r="91" spans="2:2" ht="38.25" hidden="1" x14ac:dyDescent="0.2">
      <c r="B91" s="17" t="s">
        <v>479</v>
      </c>
    </row>
    <row r="92" spans="2:2" ht="25.5" hidden="1" x14ac:dyDescent="0.2">
      <c r="B92" s="149" t="s">
        <v>481</v>
      </c>
    </row>
    <row r="93" spans="2:2" ht="25.5" hidden="1" x14ac:dyDescent="0.2">
      <c r="B93" s="149" t="s">
        <v>482</v>
      </c>
    </row>
    <row r="94" spans="2:2" ht="76.5" hidden="1" x14ac:dyDescent="0.2">
      <c r="B94" s="146" t="s">
        <v>484</v>
      </c>
    </row>
    <row r="95" spans="2:2" hidden="1" x14ac:dyDescent="0.2"/>
  </sheetData>
  <sheetProtection password="EDA7" sheet="1" objects="1" scenarios="1"/>
  <mergeCells count="1">
    <mergeCell ref="B14:B15"/>
  </mergeCells>
  <phoneticPr fontId="14" type="noConversion"/>
  <hyperlinks>
    <hyperlink ref="B32" r:id="rId1"/>
  </hyperlinks>
  <pageMargins left="0.7" right="0.7" top="0.75" bottom="0.75" header="0.3" footer="0.3"/>
  <pageSetup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FF0000"/>
  </sheetPr>
  <dimension ref="A1:S50"/>
  <sheetViews>
    <sheetView topLeftCell="A14" zoomScaleNormal="100" zoomScaleSheetLayoutView="100" workbookViewId="0">
      <selection activeCell="C16" sqref="C16"/>
    </sheetView>
  </sheetViews>
  <sheetFormatPr baseColWidth="10" defaultRowHeight="12.75" x14ac:dyDescent="0.2"/>
  <cols>
    <col min="1" max="1" width="10.5703125" bestFit="1" customWidth="1"/>
    <col min="2" max="2" width="16" customWidth="1"/>
    <col min="3" max="4" width="11" customWidth="1"/>
    <col min="5" max="6" width="13.28515625" customWidth="1"/>
    <col min="9" max="9" width="15.7109375" customWidth="1"/>
    <col min="10" max="10" width="17" customWidth="1"/>
    <col min="11" max="11" width="10.28515625" customWidth="1"/>
    <col min="13" max="13" width="16.85546875" customWidth="1"/>
    <col min="14" max="14" width="13.140625" customWidth="1"/>
    <col min="19" max="19" width="27.42578125" customWidth="1"/>
  </cols>
  <sheetData>
    <row r="1" spans="1:19" ht="23.25" customHeight="1" x14ac:dyDescent="0.2">
      <c r="B1" s="309" t="s">
        <v>24</v>
      </c>
      <c r="C1" s="309"/>
      <c r="D1" s="310"/>
      <c r="E1" s="310"/>
      <c r="F1" s="310"/>
      <c r="G1" s="310"/>
      <c r="H1" s="310"/>
      <c r="I1" s="310"/>
      <c r="J1" s="310"/>
      <c r="K1" s="310"/>
      <c r="L1" s="310"/>
      <c r="M1" s="310"/>
      <c r="N1" s="310"/>
      <c r="O1" s="310"/>
      <c r="P1" s="310"/>
      <c r="Q1" s="310"/>
      <c r="R1" s="310"/>
      <c r="S1" s="310"/>
    </row>
    <row r="2" spans="1:19" ht="12.75" customHeight="1" x14ac:dyDescent="0.2">
      <c r="B2" s="310"/>
      <c r="C2" s="310"/>
      <c r="D2" s="310"/>
      <c r="E2" s="310"/>
      <c r="F2" s="310"/>
      <c r="G2" s="310"/>
      <c r="H2" s="310"/>
      <c r="I2" s="310"/>
      <c r="J2" s="310"/>
      <c r="K2" s="310"/>
      <c r="L2" s="310"/>
      <c r="M2" s="310"/>
      <c r="N2" s="310"/>
      <c r="O2" s="310"/>
      <c r="P2" s="310"/>
      <c r="Q2" s="310"/>
      <c r="R2" s="310"/>
      <c r="S2" s="310"/>
    </row>
    <row r="3" spans="1:19" ht="26.25" customHeight="1" x14ac:dyDescent="0.2">
      <c r="B3" s="311" t="s">
        <v>76</v>
      </c>
      <c r="C3" s="311"/>
      <c r="D3" s="311"/>
      <c r="E3" s="311"/>
      <c r="F3" s="311"/>
      <c r="G3" s="311"/>
      <c r="H3" s="311"/>
      <c r="I3" s="311"/>
      <c r="J3" s="311"/>
      <c r="K3" s="311"/>
      <c r="L3" s="311"/>
      <c r="M3" s="311"/>
      <c r="N3" s="311"/>
      <c r="O3" s="311"/>
      <c r="P3" s="311"/>
      <c r="Q3" s="311"/>
      <c r="R3" s="311"/>
      <c r="S3" s="311"/>
    </row>
    <row r="4" spans="1:19" ht="26.25" customHeight="1" x14ac:dyDescent="0.2">
      <c r="B4" s="317" t="s">
        <v>68</v>
      </c>
      <c r="C4" s="317"/>
      <c r="D4" s="317"/>
      <c r="E4" s="53"/>
      <c r="F4" s="53"/>
      <c r="G4" s="40"/>
      <c r="H4" s="40"/>
      <c r="I4" s="40"/>
      <c r="J4" s="40"/>
      <c r="K4" s="40"/>
      <c r="L4" s="40"/>
      <c r="M4" s="40"/>
      <c r="N4" s="40"/>
      <c r="O4" s="40"/>
      <c r="P4" s="40"/>
      <c r="Q4" s="40"/>
      <c r="R4" s="40"/>
      <c r="S4" s="40"/>
    </row>
    <row r="5" spans="1:19" ht="46.5" customHeight="1" x14ac:dyDescent="0.2">
      <c r="B5" s="52" t="s">
        <v>69</v>
      </c>
      <c r="C5" s="52" t="s">
        <v>70</v>
      </c>
      <c r="D5" s="52" t="s">
        <v>71</v>
      </c>
      <c r="E5" s="54"/>
      <c r="F5" s="54"/>
      <c r="G5" s="40"/>
      <c r="H5" s="40"/>
      <c r="I5" s="40"/>
      <c r="J5" s="40"/>
      <c r="K5" s="40"/>
      <c r="L5" s="40"/>
      <c r="M5" s="40"/>
      <c r="N5" s="40"/>
      <c r="O5" s="40"/>
      <c r="P5" s="40"/>
      <c r="Q5" s="40"/>
      <c r="R5" s="40"/>
      <c r="S5" s="40"/>
    </row>
    <row r="6" spans="1:19" ht="26.25" customHeight="1" x14ac:dyDescent="0.2">
      <c r="B6" s="56"/>
      <c r="C6" s="56"/>
      <c r="D6" s="56"/>
      <c r="E6" s="55"/>
      <c r="F6" s="55"/>
      <c r="G6" s="40"/>
      <c r="H6" s="40"/>
      <c r="I6" s="40"/>
      <c r="J6" s="40"/>
      <c r="K6" s="40"/>
      <c r="L6" s="40"/>
      <c r="M6" s="40"/>
      <c r="N6" s="40"/>
      <c r="O6" s="40"/>
      <c r="P6" s="40"/>
      <c r="Q6" s="40"/>
      <c r="R6" s="40"/>
      <c r="S6" s="40"/>
    </row>
    <row r="7" spans="1:19" ht="12" customHeight="1" x14ac:dyDescent="0.2">
      <c r="B7" s="40"/>
      <c r="C7" s="40"/>
      <c r="D7" s="40"/>
      <c r="E7" s="40"/>
      <c r="F7" s="40"/>
      <c r="G7" s="40"/>
      <c r="H7" s="40"/>
      <c r="I7" s="40"/>
      <c r="J7" s="40"/>
      <c r="K7" s="40"/>
      <c r="L7" s="40"/>
      <c r="M7" s="40"/>
      <c r="N7" s="40"/>
      <c r="O7" s="40"/>
      <c r="P7" s="40"/>
      <c r="Q7" s="40"/>
      <c r="R7" s="40"/>
      <c r="S7" s="40"/>
    </row>
    <row r="8" spans="1:19" ht="13.5" customHeight="1" x14ac:dyDescent="0.2">
      <c r="B8" s="40"/>
      <c r="C8" s="40"/>
      <c r="D8" s="40"/>
      <c r="E8" s="40"/>
      <c r="F8" s="40"/>
      <c r="G8" s="40"/>
      <c r="H8" s="40"/>
      <c r="I8" s="40"/>
      <c r="J8" s="40"/>
      <c r="K8" s="40"/>
      <c r="L8" s="40"/>
      <c r="M8" s="40"/>
      <c r="N8" s="40"/>
      <c r="O8" s="40"/>
      <c r="P8" s="40"/>
      <c r="Q8" s="40"/>
      <c r="R8" s="40"/>
      <c r="S8" s="40"/>
    </row>
    <row r="9" spans="1:19" ht="40.5" customHeight="1" x14ac:dyDescent="0.2">
      <c r="A9" s="340" t="s">
        <v>28</v>
      </c>
      <c r="B9" s="325" t="s">
        <v>1</v>
      </c>
      <c r="C9" s="328"/>
      <c r="D9" s="329"/>
      <c r="E9" s="329"/>
      <c r="F9" s="329"/>
      <c r="G9" s="329"/>
      <c r="H9" s="330"/>
      <c r="I9" s="307" t="s">
        <v>7</v>
      </c>
      <c r="J9" s="308"/>
      <c r="K9" s="13"/>
      <c r="L9" s="10"/>
      <c r="M9" s="9"/>
      <c r="N9" s="9"/>
      <c r="O9" s="11"/>
    </row>
    <row r="10" spans="1:19" ht="25.5" x14ac:dyDescent="0.2">
      <c r="A10" s="341"/>
      <c r="B10" s="326"/>
      <c r="C10" s="331"/>
      <c r="D10" s="332"/>
      <c r="E10" s="332"/>
      <c r="F10" s="332"/>
      <c r="G10" s="332"/>
      <c r="H10" s="333"/>
      <c r="I10" s="307" t="s">
        <v>8</v>
      </c>
      <c r="J10" s="308"/>
      <c r="K10" s="13"/>
      <c r="L10" s="61" t="s">
        <v>0</v>
      </c>
      <c r="M10" s="312"/>
      <c r="N10" s="312"/>
      <c r="O10" s="313"/>
    </row>
    <row r="11" spans="1:19" ht="42.75" customHeight="1" x14ac:dyDescent="0.2">
      <c r="A11" s="342"/>
      <c r="B11" s="327"/>
      <c r="C11" s="334"/>
      <c r="D11" s="335"/>
      <c r="E11" s="335"/>
      <c r="F11" s="335"/>
      <c r="G11" s="335"/>
      <c r="H11" s="336"/>
      <c r="I11" s="300" t="s">
        <v>9</v>
      </c>
      <c r="J11" s="301"/>
      <c r="K11" s="13"/>
      <c r="L11" s="10"/>
      <c r="M11" s="9"/>
      <c r="N11" s="9"/>
      <c r="O11" s="11"/>
    </row>
    <row r="13" spans="1:19" x14ac:dyDescent="0.2">
      <c r="D13" s="8"/>
    </row>
    <row r="14" spans="1:19" ht="12.75" customHeight="1" x14ac:dyDescent="0.2">
      <c r="A14" s="57" t="s">
        <v>33</v>
      </c>
      <c r="B14" s="58">
        <v>1</v>
      </c>
      <c r="C14" s="320">
        <f>B14+1</f>
        <v>2</v>
      </c>
      <c r="D14" s="321"/>
      <c r="E14" s="59">
        <f>C14+1</f>
        <v>3</v>
      </c>
      <c r="F14" s="65"/>
      <c r="G14" s="304">
        <f>E14+1</f>
        <v>4</v>
      </c>
      <c r="H14" s="305"/>
      <c r="I14" s="60">
        <v>5</v>
      </c>
      <c r="J14" s="59">
        <v>6</v>
      </c>
      <c r="K14" s="304">
        <v>7</v>
      </c>
      <c r="L14" s="305"/>
      <c r="M14" s="59">
        <v>8</v>
      </c>
      <c r="N14" s="59">
        <v>9</v>
      </c>
      <c r="O14" s="59">
        <f>N14+1</f>
        <v>10</v>
      </c>
      <c r="P14" s="59">
        <f>O14+1</f>
        <v>11</v>
      </c>
      <c r="Q14" s="59">
        <f>P14+1</f>
        <v>12</v>
      </c>
      <c r="R14" s="59">
        <f>Q14+1</f>
        <v>13</v>
      </c>
      <c r="S14" s="59">
        <f>R14+1</f>
        <v>14</v>
      </c>
    </row>
    <row r="15" spans="1:19" ht="38.25" customHeight="1" x14ac:dyDescent="0.2">
      <c r="A15" s="340" t="s">
        <v>29</v>
      </c>
      <c r="B15" s="348" t="s">
        <v>98</v>
      </c>
      <c r="C15" s="343" t="s">
        <v>10</v>
      </c>
      <c r="D15" s="343"/>
      <c r="E15" s="322" t="s">
        <v>34</v>
      </c>
      <c r="F15" s="322" t="s">
        <v>75</v>
      </c>
      <c r="G15" s="306" t="s">
        <v>73</v>
      </c>
      <c r="H15" s="306"/>
      <c r="I15" s="322" t="s">
        <v>38</v>
      </c>
      <c r="J15" s="302" t="s">
        <v>13</v>
      </c>
      <c r="K15" s="324" t="s">
        <v>5</v>
      </c>
      <c r="L15" s="324"/>
      <c r="M15" s="318" t="s">
        <v>18</v>
      </c>
      <c r="N15" s="322" t="s">
        <v>19</v>
      </c>
      <c r="O15" s="314" t="s">
        <v>37</v>
      </c>
      <c r="P15" s="314"/>
      <c r="Q15" s="314"/>
      <c r="R15" s="314"/>
      <c r="S15" s="315" t="s">
        <v>36</v>
      </c>
    </row>
    <row r="16" spans="1:19" ht="54" customHeight="1" x14ac:dyDescent="0.2">
      <c r="A16" s="341"/>
      <c r="B16" s="349"/>
      <c r="C16" s="51" t="s">
        <v>72</v>
      </c>
      <c r="D16" s="50" t="s">
        <v>67</v>
      </c>
      <c r="E16" s="323"/>
      <c r="F16" s="323"/>
      <c r="G16" s="39" t="s">
        <v>11</v>
      </c>
      <c r="H16" s="39" t="s">
        <v>12</v>
      </c>
      <c r="I16" s="323"/>
      <c r="J16" s="303"/>
      <c r="K16" s="62" t="s">
        <v>35</v>
      </c>
      <c r="L16" s="63" t="s">
        <v>12</v>
      </c>
      <c r="M16" s="319"/>
      <c r="N16" s="323"/>
      <c r="O16" s="48" t="s">
        <v>3</v>
      </c>
      <c r="P16" s="48" t="s">
        <v>2</v>
      </c>
      <c r="Q16" s="48" t="s">
        <v>5</v>
      </c>
      <c r="R16" s="48" t="s">
        <v>4</v>
      </c>
      <c r="S16" s="316"/>
    </row>
    <row r="17" spans="1:19" x14ac:dyDescent="0.2">
      <c r="A17" s="341"/>
      <c r="B17" s="347" t="s">
        <v>20</v>
      </c>
      <c r="C17" s="47"/>
      <c r="D17" s="337"/>
      <c r="E17" s="337" t="s">
        <v>14</v>
      </c>
      <c r="F17" s="41"/>
      <c r="G17" s="337"/>
      <c r="H17" s="337"/>
      <c r="I17" s="337"/>
      <c r="J17" s="1" t="s">
        <v>16</v>
      </c>
      <c r="K17" s="1"/>
      <c r="L17" s="1"/>
      <c r="M17" s="1"/>
      <c r="N17" s="1"/>
      <c r="O17" s="1"/>
      <c r="P17" s="1"/>
      <c r="Q17" s="1"/>
      <c r="R17" s="1"/>
      <c r="S17" s="1"/>
    </row>
    <row r="18" spans="1:19" x14ac:dyDescent="0.2">
      <c r="A18" s="341"/>
      <c r="B18" s="345"/>
      <c r="C18" s="45"/>
      <c r="D18" s="338"/>
      <c r="E18" s="338"/>
      <c r="F18" s="42"/>
      <c r="G18" s="338"/>
      <c r="H18" s="338"/>
      <c r="I18" s="338"/>
      <c r="J18" s="1" t="s">
        <v>15</v>
      </c>
      <c r="K18" s="1"/>
      <c r="L18" s="1"/>
      <c r="M18" s="1"/>
      <c r="N18" s="1"/>
      <c r="O18" s="1"/>
      <c r="P18" s="1"/>
      <c r="Q18" s="1"/>
      <c r="R18" s="1"/>
      <c r="S18" s="1"/>
    </row>
    <row r="19" spans="1:19" x14ac:dyDescent="0.2">
      <c r="A19" s="341"/>
      <c r="B19" s="346"/>
      <c r="C19" s="46"/>
      <c r="D19" s="339"/>
      <c r="E19" s="339"/>
      <c r="F19" s="43"/>
      <c r="G19" s="339"/>
      <c r="H19" s="339"/>
      <c r="I19" s="339"/>
      <c r="J19" s="1" t="s">
        <v>17</v>
      </c>
      <c r="K19" s="1"/>
      <c r="L19" s="1"/>
      <c r="M19" s="1"/>
      <c r="N19" s="1"/>
      <c r="O19" s="1"/>
      <c r="P19" s="1"/>
      <c r="Q19" s="1"/>
      <c r="R19" s="1"/>
      <c r="S19" s="1"/>
    </row>
    <row r="20" spans="1:19" x14ac:dyDescent="0.2">
      <c r="A20" s="341"/>
      <c r="B20" s="347" t="s">
        <v>21</v>
      </c>
      <c r="C20" s="47"/>
      <c r="D20" s="337"/>
      <c r="E20" s="337" t="s">
        <v>22</v>
      </c>
      <c r="F20" s="41"/>
      <c r="G20" s="337"/>
      <c r="H20" s="337"/>
      <c r="I20" s="337"/>
      <c r="J20" s="1" t="s">
        <v>16</v>
      </c>
      <c r="K20" s="1"/>
      <c r="L20" s="1"/>
      <c r="M20" s="1"/>
      <c r="N20" s="1"/>
      <c r="O20" s="1"/>
      <c r="P20" s="1"/>
      <c r="Q20" s="1"/>
      <c r="R20" s="1"/>
      <c r="S20" s="1"/>
    </row>
    <row r="21" spans="1:19" x14ac:dyDescent="0.2">
      <c r="A21" s="341"/>
      <c r="B21" s="345"/>
      <c r="C21" s="45"/>
      <c r="D21" s="338"/>
      <c r="E21" s="338"/>
      <c r="F21" s="42"/>
      <c r="G21" s="338"/>
      <c r="H21" s="338"/>
      <c r="I21" s="338"/>
      <c r="J21" s="1" t="s">
        <v>15</v>
      </c>
      <c r="K21" s="1"/>
      <c r="L21" s="1"/>
      <c r="M21" s="1"/>
      <c r="N21" s="1"/>
      <c r="O21" s="1"/>
      <c r="P21" s="1"/>
      <c r="Q21" s="1"/>
      <c r="R21" s="1"/>
      <c r="S21" s="1"/>
    </row>
    <row r="22" spans="1:19" x14ac:dyDescent="0.2">
      <c r="A22" s="341"/>
      <c r="B22" s="346"/>
      <c r="C22" s="46"/>
      <c r="D22" s="339"/>
      <c r="E22" s="339"/>
      <c r="F22" s="43"/>
      <c r="G22" s="339"/>
      <c r="H22" s="339"/>
      <c r="I22" s="339"/>
      <c r="J22" s="1" t="s">
        <v>17</v>
      </c>
      <c r="K22" s="1"/>
      <c r="L22" s="1"/>
      <c r="M22" s="1"/>
      <c r="N22" s="1"/>
      <c r="O22" s="1"/>
      <c r="P22" s="1"/>
      <c r="Q22" s="1"/>
      <c r="R22" s="1"/>
      <c r="S22" s="1"/>
    </row>
    <row r="23" spans="1:19" x14ac:dyDescent="0.2">
      <c r="A23" s="341"/>
      <c r="B23" s="344" t="s">
        <v>30</v>
      </c>
      <c r="C23" s="44"/>
      <c r="D23" s="337"/>
      <c r="E23" s="337" t="s">
        <v>23</v>
      </c>
      <c r="F23" s="41"/>
      <c r="G23" s="337"/>
      <c r="H23" s="337"/>
      <c r="I23" s="337"/>
      <c r="J23" s="1" t="s">
        <v>16</v>
      </c>
      <c r="K23" s="1"/>
      <c r="L23" s="1"/>
      <c r="M23" s="1"/>
      <c r="N23" s="1"/>
      <c r="O23" s="1"/>
      <c r="P23" s="1"/>
      <c r="Q23" s="1"/>
      <c r="R23" s="1"/>
      <c r="S23" s="1"/>
    </row>
    <row r="24" spans="1:19" x14ac:dyDescent="0.2">
      <c r="A24" s="341"/>
      <c r="B24" s="345"/>
      <c r="C24" s="45"/>
      <c r="D24" s="338"/>
      <c r="E24" s="338"/>
      <c r="F24" s="42"/>
      <c r="G24" s="338"/>
      <c r="H24" s="338"/>
      <c r="I24" s="338"/>
      <c r="J24" s="1" t="s">
        <v>15</v>
      </c>
      <c r="K24" s="1"/>
      <c r="L24" s="1"/>
      <c r="M24" s="1"/>
      <c r="N24" s="1"/>
      <c r="O24" s="1"/>
      <c r="P24" s="1"/>
      <c r="Q24" s="1"/>
      <c r="R24" s="1"/>
      <c r="S24" s="1"/>
    </row>
    <row r="25" spans="1:19" x14ac:dyDescent="0.2">
      <c r="A25" s="342"/>
      <c r="B25" s="346"/>
      <c r="C25" s="46"/>
      <c r="D25" s="339"/>
      <c r="E25" s="339"/>
      <c r="F25" s="43"/>
      <c r="G25" s="339"/>
      <c r="H25" s="339"/>
      <c r="I25" s="339"/>
      <c r="J25" s="1" t="s">
        <v>17</v>
      </c>
      <c r="K25" s="1"/>
      <c r="L25" s="1"/>
      <c r="M25" s="1"/>
      <c r="N25" s="1"/>
      <c r="O25" s="1"/>
      <c r="P25" s="1"/>
      <c r="Q25" s="1"/>
      <c r="R25" s="1"/>
      <c r="S25" s="1"/>
    </row>
    <row r="30" spans="1:19" x14ac:dyDescent="0.2">
      <c r="L30" s="6"/>
    </row>
    <row r="31" spans="1:19" x14ac:dyDescent="0.2">
      <c r="L31" s="6"/>
    </row>
    <row r="32" spans="1:19" x14ac:dyDescent="0.2">
      <c r="L32" s="6"/>
    </row>
    <row r="33" spans="12:12" x14ac:dyDescent="0.2">
      <c r="L33" s="6"/>
    </row>
    <row r="34" spans="12:12" x14ac:dyDescent="0.2">
      <c r="L34" s="6"/>
    </row>
    <row r="35" spans="12:12" x14ac:dyDescent="0.2">
      <c r="L35" s="6"/>
    </row>
    <row r="36" spans="12:12" x14ac:dyDescent="0.2">
      <c r="L36" s="6"/>
    </row>
    <row r="37" spans="12:12" x14ac:dyDescent="0.2">
      <c r="L37" s="6"/>
    </row>
    <row r="38" spans="12:12" x14ac:dyDescent="0.2">
      <c r="L38" s="6"/>
    </row>
    <row r="39" spans="12:12" x14ac:dyDescent="0.2">
      <c r="L39" s="6"/>
    </row>
    <row r="40" spans="12:12" x14ac:dyDescent="0.2">
      <c r="L40" s="6"/>
    </row>
    <row r="41" spans="12:12" x14ac:dyDescent="0.2">
      <c r="L41" s="6"/>
    </row>
    <row r="42" spans="12:12" x14ac:dyDescent="0.2">
      <c r="L42" s="6"/>
    </row>
    <row r="43" spans="12:12" x14ac:dyDescent="0.2">
      <c r="L43" s="6"/>
    </row>
    <row r="44" spans="12:12" x14ac:dyDescent="0.2">
      <c r="L44" s="6"/>
    </row>
    <row r="45" spans="12:12" x14ac:dyDescent="0.2">
      <c r="L45" s="6"/>
    </row>
    <row r="46" spans="12:12" x14ac:dyDescent="0.2">
      <c r="L46" s="6"/>
    </row>
    <row r="47" spans="12:12" x14ac:dyDescent="0.2">
      <c r="L47" s="6"/>
    </row>
    <row r="48" spans="12:12" x14ac:dyDescent="0.2">
      <c r="L48" s="6"/>
    </row>
    <row r="49" spans="12:12" x14ac:dyDescent="0.2">
      <c r="L49" s="6"/>
    </row>
    <row r="50" spans="12:12" x14ac:dyDescent="0.2">
      <c r="L50" s="6"/>
    </row>
  </sheetData>
  <mergeCells count="44">
    <mergeCell ref="A15:A25"/>
    <mergeCell ref="G17:G19"/>
    <mergeCell ref="C15:D15"/>
    <mergeCell ref="A9:A11"/>
    <mergeCell ref="B23:B25"/>
    <mergeCell ref="D23:D25"/>
    <mergeCell ref="B17:B19"/>
    <mergeCell ref="B20:B22"/>
    <mergeCell ref="G23:G25"/>
    <mergeCell ref="B15:B16"/>
    <mergeCell ref="D20:D22"/>
    <mergeCell ref="E17:E19"/>
    <mergeCell ref="D17:D19"/>
    <mergeCell ref="E20:E22"/>
    <mergeCell ref="G20:G22"/>
    <mergeCell ref="E23:E25"/>
    <mergeCell ref="H20:H22"/>
    <mergeCell ref="I15:I16"/>
    <mergeCell ref="H17:H19"/>
    <mergeCell ref="I17:I19"/>
    <mergeCell ref="H23:H25"/>
    <mergeCell ref="I23:I25"/>
    <mergeCell ref="I20:I22"/>
    <mergeCell ref="B1:S2"/>
    <mergeCell ref="B3:S3"/>
    <mergeCell ref="M10:O10"/>
    <mergeCell ref="O15:R15"/>
    <mergeCell ref="S15:S16"/>
    <mergeCell ref="B4:D4"/>
    <mergeCell ref="I10:J10"/>
    <mergeCell ref="M15:M16"/>
    <mergeCell ref="C14:D14"/>
    <mergeCell ref="K14:L14"/>
    <mergeCell ref="N15:N16"/>
    <mergeCell ref="K15:L15"/>
    <mergeCell ref="B9:B11"/>
    <mergeCell ref="C9:H11"/>
    <mergeCell ref="F15:F16"/>
    <mergeCell ref="E15:E16"/>
    <mergeCell ref="I11:J11"/>
    <mergeCell ref="J15:J16"/>
    <mergeCell ref="G14:H14"/>
    <mergeCell ref="G15:H15"/>
    <mergeCell ref="I9:J9"/>
  </mergeCells>
  <phoneticPr fontId="14" type="noConversion"/>
  <pageMargins left="0.70866141732283472" right="0.70866141732283472" top="0.74803149606299213" bottom="0.74803149606299213" header="0.31496062992125984" footer="0.31496062992125984"/>
  <pageSetup scale="5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4" tint="0.59999389629810485"/>
  </sheetPr>
  <dimension ref="A1:D28"/>
  <sheetViews>
    <sheetView showGridLines="0" topLeftCell="A4" zoomScale="90" zoomScaleNormal="90" workbookViewId="0">
      <selection activeCell="B16" sqref="B16"/>
    </sheetView>
  </sheetViews>
  <sheetFormatPr baseColWidth="10" defaultRowHeight="15" x14ac:dyDescent="0.2"/>
  <cols>
    <col min="1" max="1" width="99" style="22" customWidth="1"/>
    <col min="2" max="2" width="6.7109375" style="22" bestFit="1" customWidth="1"/>
    <col min="3" max="16384" width="11.42578125" style="22"/>
  </cols>
  <sheetData>
    <row r="1" spans="1:4" ht="46.5" customHeight="1" x14ac:dyDescent="0.2">
      <c r="A1" s="160" t="s">
        <v>576</v>
      </c>
    </row>
    <row r="2" spans="1:4" ht="30" customHeight="1" x14ac:dyDescent="0.2">
      <c r="A2" s="159" t="s">
        <v>541</v>
      </c>
    </row>
    <row r="3" spans="1:4" ht="30" customHeight="1" x14ac:dyDescent="0.2">
      <c r="A3" s="25" t="s">
        <v>547</v>
      </c>
    </row>
    <row r="4" spans="1:4" ht="30" customHeight="1" x14ac:dyDescent="0.2">
      <c r="A4" s="25" t="s">
        <v>548</v>
      </c>
    </row>
    <row r="5" spans="1:4" s="23" customFormat="1" ht="30" customHeight="1" x14ac:dyDescent="0.2">
      <c r="A5" s="159" t="s">
        <v>577</v>
      </c>
    </row>
    <row r="6" spans="1:4" s="23" customFormat="1" ht="30" customHeight="1" x14ac:dyDescent="0.25">
      <c r="A6" s="25" t="s">
        <v>549</v>
      </c>
      <c r="D6" s="24"/>
    </row>
    <row r="7" spans="1:4" ht="30" customHeight="1" x14ac:dyDescent="0.25">
      <c r="A7" s="25" t="s">
        <v>550</v>
      </c>
      <c r="B7" s="24"/>
    </row>
    <row r="8" spans="1:4" ht="30" customHeight="1" x14ac:dyDescent="0.25">
      <c r="A8" s="25" t="s">
        <v>551</v>
      </c>
      <c r="B8" s="24"/>
    </row>
    <row r="9" spans="1:4" ht="30" customHeight="1" x14ac:dyDescent="0.25">
      <c r="A9" s="25" t="s">
        <v>552</v>
      </c>
      <c r="B9" s="24"/>
    </row>
    <row r="10" spans="1:4" ht="30" customHeight="1" x14ac:dyDescent="0.25">
      <c r="A10" s="25" t="s">
        <v>553</v>
      </c>
      <c r="B10" s="24"/>
    </row>
    <row r="11" spans="1:4" ht="30" customHeight="1" x14ac:dyDescent="0.25">
      <c r="A11" s="25" t="s">
        <v>554</v>
      </c>
      <c r="B11" s="24"/>
    </row>
    <row r="12" spans="1:4" ht="30" customHeight="1" x14ac:dyDescent="0.2">
      <c r="A12" s="25" t="s">
        <v>555</v>
      </c>
    </row>
    <row r="13" spans="1:4" ht="30" customHeight="1" x14ac:dyDescent="0.25">
      <c r="A13" s="25" t="s">
        <v>556</v>
      </c>
      <c r="B13" s="24"/>
    </row>
    <row r="14" spans="1:4" ht="30" customHeight="1" x14ac:dyDescent="0.25">
      <c r="A14" s="159" t="s">
        <v>542</v>
      </c>
      <c r="B14" s="24"/>
    </row>
    <row r="15" spans="1:4" ht="30" customHeight="1" x14ac:dyDescent="0.25">
      <c r="A15" s="25" t="s">
        <v>557</v>
      </c>
      <c r="B15" s="24"/>
    </row>
    <row r="16" spans="1:4" ht="30" customHeight="1" x14ac:dyDescent="0.2">
      <c r="A16" s="25" t="s">
        <v>558</v>
      </c>
    </row>
    <row r="17" spans="1:1" ht="30" x14ac:dyDescent="0.2">
      <c r="A17" s="242" t="s">
        <v>559</v>
      </c>
    </row>
    <row r="18" spans="1:1" ht="45" x14ac:dyDescent="0.2">
      <c r="A18" s="242" t="s">
        <v>560</v>
      </c>
    </row>
    <row r="19" spans="1:1" ht="30" customHeight="1" x14ac:dyDescent="0.2">
      <c r="A19" s="159" t="s">
        <v>543</v>
      </c>
    </row>
    <row r="20" spans="1:1" ht="30" x14ac:dyDescent="0.2">
      <c r="A20" s="242" t="s">
        <v>561</v>
      </c>
    </row>
    <row r="21" spans="1:1" x14ac:dyDescent="0.2">
      <c r="A21" s="242" t="s">
        <v>562</v>
      </c>
    </row>
    <row r="22" spans="1:1" ht="30" customHeight="1" x14ac:dyDescent="0.2">
      <c r="A22" s="159" t="s">
        <v>544</v>
      </c>
    </row>
    <row r="23" spans="1:1" ht="30" x14ac:dyDescent="0.2">
      <c r="A23" s="242" t="s">
        <v>563</v>
      </c>
    </row>
    <row r="24" spans="1:1" x14ac:dyDescent="0.2">
      <c r="A24" s="242" t="s">
        <v>564</v>
      </c>
    </row>
    <row r="25" spans="1:1" ht="30" x14ac:dyDescent="0.2">
      <c r="A25" s="242" t="s">
        <v>565</v>
      </c>
    </row>
    <row r="26" spans="1:1" x14ac:dyDescent="0.2">
      <c r="A26" s="242" t="s">
        <v>566</v>
      </c>
    </row>
    <row r="27" spans="1:1" ht="30" customHeight="1" x14ac:dyDescent="0.2">
      <c r="A27" s="159" t="s">
        <v>545</v>
      </c>
    </row>
    <row r="28" spans="1:1" ht="30" x14ac:dyDescent="0.2">
      <c r="A28" s="242" t="s">
        <v>567</v>
      </c>
    </row>
  </sheetData>
  <sheetProtection password="EDA7" sheet="1"/>
  <phoneticPr fontId="14" type="noConversion"/>
  <pageMargins left="0.75" right="0.75" top="1" bottom="1" header="0" footer="0"/>
  <pageSetup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tabColor theme="4" tint="0.39997558519241921"/>
    <pageSetUpPr fitToPage="1"/>
  </sheetPr>
  <dimension ref="A1:AF233"/>
  <sheetViews>
    <sheetView topLeftCell="Q33" zoomScale="60" zoomScaleNormal="60" zoomScaleSheetLayoutView="110" workbookViewId="0">
      <selection activeCell="AE22" sqref="AE22"/>
    </sheetView>
  </sheetViews>
  <sheetFormatPr baseColWidth="10" defaultRowHeight="12.75" x14ac:dyDescent="0.2"/>
  <cols>
    <col min="1" max="1" width="15.7109375" style="8" customWidth="1"/>
    <col min="2" max="2" width="11.5703125" style="8" customWidth="1"/>
    <col min="3" max="3" width="27" style="8" bestFit="1" customWidth="1"/>
    <col min="4" max="5" width="16.42578125" style="8" customWidth="1"/>
    <col min="6" max="6" width="25.85546875" style="8" bestFit="1" customWidth="1"/>
    <col min="7" max="7" width="42.85546875" style="8" customWidth="1"/>
    <col min="8" max="9" width="15.140625" style="8" customWidth="1"/>
    <col min="10" max="14" width="15.7109375" style="8" customWidth="1"/>
    <col min="15" max="15" width="9.85546875" style="8" hidden="1" customWidth="1"/>
    <col min="16" max="16" width="33.28515625" style="8" customWidth="1"/>
    <col min="17" max="17" width="49.7109375" style="8" customWidth="1"/>
    <col min="18" max="20" width="10.7109375" style="8" customWidth="1"/>
    <col min="21" max="22" width="11.42578125" style="8"/>
    <col min="23" max="25" width="13.7109375" style="8" customWidth="1"/>
    <col min="26" max="26" width="17.42578125" style="8" customWidth="1"/>
    <col min="27" max="27" width="13.7109375" style="8" customWidth="1"/>
    <col min="28" max="28" width="17.42578125" style="8" customWidth="1"/>
    <col min="29" max="29" width="13.7109375" style="8" customWidth="1"/>
    <col min="30" max="30" width="13.28515625" style="8" customWidth="1"/>
    <col min="31" max="31" width="40" style="8" customWidth="1"/>
    <col min="32" max="32" width="33.7109375" style="8" customWidth="1"/>
    <col min="33" max="16384" width="11.42578125" style="8"/>
  </cols>
  <sheetData>
    <row r="1" spans="1:32" ht="15.75" customHeight="1" x14ac:dyDescent="0.2">
      <c r="D1" s="310" t="s">
        <v>25</v>
      </c>
      <c r="E1" s="310"/>
      <c r="F1" s="310"/>
      <c r="G1" s="310"/>
      <c r="H1" s="310"/>
      <c r="I1" s="310"/>
      <c r="J1" s="310"/>
      <c r="K1" s="310"/>
      <c r="L1" s="310"/>
      <c r="M1" s="310"/>
      <c r="N1" s="310"/>
      <c r="O1" s="310"/>
      <c r="P1" s="310"/>
      <c r="Q1" s="100"/>
      <c r="R1" s="100"/>
      <c r="S1" s="100"/>
      <c r="T1" s="100"/>
      <c r="U1" s="100"/>
      <c r="V1" s="100"/>
      <c r="W1" s="100"/>
      <c r="X1" s="100"/>
      <c r="Y1" s="100"/>
      <c r="Z1" s="100"/>
      <c r="AA1" s="100"/>
      <c r="AB1" s="100"/>
      <c r="AC1" s="100"/>
      <c r="AD1" s="100"/>
      <c r="AE1" s="100"/>
      <c r="AF1" s="100"/>
    </row>
    <row r="2" spans="1:32" ht="9.75" customHeight="1" x14ac:dyDescent="0.2">
      <c r="D2" s="310"/>
      <c r="E2" s="310"/>
      <c r="F2" s="310"/>
      <c r="G2" s="310"/>
      <c r="H2" s="310"/>
      <c r="I2" s="310"/>
      <c r="J2" s="310"/>
      <c r="K2" s="310"/>
      <c r="L2" s="310"/>
      <c r="M2" s="310"/>
      <c r="N2" s="310"/>
      <c r="O2" s="310"/>
      <c r="P2" s="310"/>
      <c r="Q2" s="100"/>
      <c r="R2" s="100"/>
      <c r="S2" s="100"/>
      <c r="T2" s="100"/>
      <c r="U2" s="100"/>
      <c r="V2" s="100"/>
      <c r="W2" s="100"/>
      <c r="X2" s="100"/>
      <c r="Y2" s="100"/>
      <c r="Z2" s="100"/>
      <c r="AA2" s="100"/>
      <c r="AB2" s="100"/>
      <c r="AC2" s="100"/>
      <c r="AD2" s="100"/>
      <c r="AE2" s="100"/>
      <c r="AF2" s="100"/>
    </row>
    <row r="3" spans="1:32" ht="6" customHeight="1" x14ac:dyDescent="0.2">
      <c r="D3" s="49"/>
      <c r="E3" s="258"/>
      <c r="F3" s="49"/>
      <c r="G3" s="49"/>
      <c r="H3" s="258"/>
      <c r="I3" s="258"/>
      <c r="J3" s="49"/>
      <c r="K3" s="49"/>
      <c r="L3" s="49"/>
      <c r="M3" s="49"/>
      <c r="N3" s="49"/>
      <c r="O3" s="49"/>
      <c r="P3" s="49"/>
      <c r="Q3" s="49"/>
      <c r="R3" s="49"/>
      <c r="S3" s="49"/>
      <c r="T3" s="49"/>
      <c r="U3" s="49"/>
      <c r="V3" s="49"/>
      <c r="W3" s="49"/>
      <c r="X3" s="49"/>
      <c r="Y3" s="49"/>
      <c r="Z3" s="49"/>
      <c r="AA3" s="49"/>
      <c r="AB3" s="49"/>
      <c r="AC3" s="49"/>
      <c r="AD3" s="49"/>
      <c r="AE3" s="258"/>
      <c r="AF3" s="49"/>
    </row>
    <row r="4" spans="1:32" ht="6" customHeight="1" x14ac:dyDescent="0.2">
      <c r="D4" s="49"/>
      <c r="E4" s="258"/>
      <c r="F4" s="49"/>
      <c r="G4" s="49"/>
      <c r="H4" s="258"/>
      <c r="I4" s="258"/>
      <c r="J4" s="49"/>
      <c r="K4" s="49"/>
      <c r="L4" s="49"/>
      <c r="M4" s="49"/>
      <c r="N4" s="49"/>
      <c r="O4" s="49"/>
      <c r="P4" s="49"/>
      <c r="Q4" s="49"/>
      <c r="R4" s="49"/>
      <c r="S4" s="49"/>
      <c r="T4" s="49"/>
      <c r="U4" s="49"/>
      <c r="V4" s="49"/>
      <c r="W4" s="49"/>
      <c r="X4" s="49"/>
      <c r="Y4" s="49"/>
      <c r="Z4" s="49"/>
      <c r="AA4" s="49"/>
      <c r="AB4" s="49"/>
      <c r="AC4" s="49"/>
      <c r="AD4" s="49"/>
      <c r="AE4" s="258"/>
      <c r="AF4" s="49"/>
    </row>
    <row r="5" spans="1:32" ht="27" customHeight="1" x14ac:dyDescent="0.2">
      <c r="A5" s="374" t="s">
        <v>77</v>
      </c>
      <c r="B5" s="374"/>
      <c r="C5" s="374"/>
      <c r="D5" s="374"/>
      <c r="E5" s="374"/>
      <c r="F5" s="374"/>
      <c r="G5" s="374"/>
      <c r="H5" s="374"/>
      <c r="I5" s="374"/>
      <c r="J5" s="374"/>
      <c r="K5" s="374"/>
      <c r="L5" s="374"/>
      <c r="M5" s="374"/>
      <c r="N5" s="374"/>
      <c r="O5" s="374"/>
      <c r="P5" s="374"/>
      <c r="Q5" s="99"/>
      <c r="R5" s="99"/>
      <c r="S5" s="99"/>
      <c r="T5" s="99"/>
      <c r="U5" s="99"/>
      <c r="V5" s="99"/>
      <c r="W5" s="99"/>
      <c r="X5" s="99"/>
      <c r="Y5" s="99"/>
      <c r="Z5" s="99"/>
      <c r="AA5" s="99"/>
      <c r="AB5" s="99"/>
      <c r="AC5" s="99"/>
      <c r="AD5" s="99"/>
      <c r="AE5" s="99"/>
      <c r="AF5" s="99"/>
    </row>
    <row r="6" spans="1:32" ht="19.5" customHeight="1" x14ac:dyDescent="0.2">
      <c r="A6" s="377" t="s">
        <v>31</v>
      </c>
      <c r="B6" s="376" t="s">
        <v>1</v>
      </c>
      <c r="C6" s="376"/>
      <c r="D6" s="363" t="str">
        <f>CONCATENATE(B19,Hoja2!G5,Hoja2!G1,Hoja2!G5,Hoja2!G2,Hoja2!G5,'Forma T-RI'!C19,Hoja2!G3,Hoja2!G5,'Forma T-RI'!A19,Hoja2!G4)</f>
        <v>1903 - Municipalidad de Salcajá , Quetzaltenango.</v>
      </c>
      <c r="E6" s="363"/>
      <c r="F6" s="363"/>
      <c r="G6" s="125" t="s">
        <v>7</v>
      </c>
      <c r="H6" s="125"/>
      <c r="I6" s="125"/>
      <c r="J6" s="125"/>
      <c r="K6" s="378"/>
      <c r="L6" s="379"/>
      <c r="M6" s="379"/>
      <c r="N6" s="379"/>
      <c r="O6" s="379"/>
      <c r="P6" s="380"/>
      <c r="Q6" s="375"/>
      <c r="R6" s="375"/>
      <c r="S6" s="375"/>
      <c r="T6" s="375"/>
      <c r="U6" s="70"/>
    </row>
    <row r="7" spans="1:32" ht="19.5" customHeight="1" x14ac:dyDescent="0.2">
      <c r="A7" s="377"/>
      <c r="B7" s="376"/>
      <c r="C7" s="376"/>
      <c r="D7" s="363"/>
      <c r="E7" s="363"/>
      <c r="F7" s="363"/>
      <c r="G7" s="125" t="s">
        <v>8</v>
      </c>
      <c r="H7" s="125"/>
      <c r="I7" s="125"/>
      <c r="J7" s="81"/>
      <c r="K7" s="367" t="s">
        <v>0</v>
      </c>
      <c r="L7" s="368"/>
      <c r="M7" s="381"/>
      <c r="N7" s="382"/>
      <c r="O7" s="382"/>
      <c r="P7" s="383"/>
      <c r="Q7" s="375"/>
      <c r="R7" s="375"/>
      <c r="S7" s="375"/>
      <c r="T7" s="375"/>
      <c r="U7" s="71"/>
    </row>
    <row r="8" spans="1:32" ht="19.5" customHeight="1" x14ac:dyDescent="0.2">
      <c r="A8" s="377"/>
      <c r="B8" s="376"/>
      <c r="C8" s="376"/>
      <c r="D8" s="363"/>
      <c r="E8" s="363"/>
      <c r="F8" s="363"/>
      <c r="G8" s="126" t="s">
        <v>9</v>
      </c>
      <c r="H8" s="126"/>
      <c r="I8" s="126"/>
      <c r="J8" s="90" t="s">
        <v>74</v>
      </c>
      <c r="K8" s="369"/>
      <c r="L8" s="370"/>
      <c r="M8" s="371"/>
      <c r="N8" s="372"/>
      <c r="O8" s="372"/>
      <c r="P8" s="373"/>
      <c r="Q8" s="357"/>
      <c r="R8" s="357"/>
      <c r="S8" s="357"/>
      <c r="T8" s="357"/>
      <c r="U8" s="70"/>
    </row>
    <row r="9" spans="1:32" ht="6" customHeight="1" x14ac:dyDescent="0.2">
      <c r="AD9" s="79"/>
      <c r="AE9" s="79"/>
    </row>
    <row r="10" spans="1:32" ht="6" customHeight="1" x14ac:dyDescent="0.2"/>
    <row r="11" spans="1:32" ht="18" customHeight="1" x14ac:dyDescent="0.2">
      <c r="A11" s="399" t="s">
        <v>68</v>
      </c>
      <c r="B11" s="399"/>
      <c r="C11" s="399"/>
      <c r="D11" s="68"/>
      <c r="E11" s="68"/>
      <c r="X11" s="390" t="s">
        <v>453</v>
      </c>
      <c r="Y11" s="390"/>
      <c r="AB11" s="390" t="s">
        <v>453</v>
      </c>
      <c r="AC11" s="390"/>
    </row>
    <row r="12" spans="1:32" ht="26.25" customHeight="1" x14ac:dyDescent="0.2">
      <c r="A12" s="362" t="s">
        <v>70</v>
      </c>
      <c r="B12" s="362"/>
      <c r="C12" s="362"/>
      <c r="D12" s="254"/>
      <c r="E12" s="254"/>
      <c r="X12" s="390"/>
      <c r="Y12" s="390"/>
      <c r="AB12" s="390"/>
      <c r="AC12" s="390"/>
    </row>
    <row r="13" spans="1:32" s="261" customFormat="1" ht="20.25" customHeight="1" x14ac:dyDescent="0.2">
      <c r="A13" s="145"/>
      <c r="B13" s="145"/>
      <c r="C13" s="145"/>
      <c r="D13" s="69"/>
      <c r="E13" s="69"/>
      <c r="F13" s="260"/>
      <c r="G13" s="260"/>
      <c r="H13" s="260"/>
      <c r="I13" s="260"/>
      <c r="J13" s="260"/>
      <c r="L13" s="260"/>
    </row>
    <row r="14" spans="1:32" ht="6" customHeight="1" x14ac:dyDescent="0.2">
      <c r="B14" s="69"/>
      <c r="C14" s="69"/>
      <c r="D14" s="69"/>
      <c r="E14" s="69"/>
    </row>
    <row r="15" spans="1:32" ht="6" customHeight="1" x14ac:dyDescent="0.2"/>
    <row r="16" spans="1:32" ht="15.75" customHeight="1" x14ac:dyDescent="0.2">
      <c r="A16" s="207">
        <v>1</v>
      </c>
      <c r="B16" s="207">
        <f t="shared" ref="B16:D16" si="0">A16+1</f>
        <v>2</v>
      </c>
      <c r="C16" s="207">
        <f t="shared" si="0"/>
        <v>3</v>
      </c>
      <c r="D16" s="207">
        <f t="shared" si="0"/>
        <v>4</v>
      </c>
      <c r="E16" s="259">
        <v>5</v>
      </c>
      <c r="F16" s="207">
        <v>6</v>
      </c>
      <c r="G16" s="207">
        <v>7</v>
      </c>
      <c r="H16" s="207">
        <v>8</v>
      </c>
      <c r="I16" s="207">
        <v>9</v>
      </c>
      <c r="J16" s="364">
        <v>10</v>
      </c>
      <c r="K16" s="365"/>
      <c r="L16" s="365"/>
      <c r="M16" s="365"/>
      <c r="N16" s="366"/>
      <c r="O16" s="364">
        <v>11</v>
      </c>
      <c r="P16" s="365"/>
      <c r="Q16" s="366"/>
      <c r="R16" s="207">
        <v>12</v>
      </c>
      <c r="S16" s="207">
        <v>13</v>
      </c>
      <c r="T16" s="207">
        <v>14</v>
      </c>
      <c r="U16" s="401">
        <v>15</v>
      </c>
      <c r="V16" s="401"/>
      <c r="W16" s="207">
        <v>16</v>
      </c>
      <c r="X16" s="207">
        <v>17</v>
      </c>
      <c r="Y16" s="207">
        <v>18</v>
      </c>
      <c r="Z16" s="207">
        <v>19</v>
      </c>
      <c r="AA16" s="207">
        <v>20</v>
      </c>
      <c r="AB16" s="207">
        <v>21</v>
      </c>
      <c r="AC16" s="207">
        <v>22</v>
      </c>
      <c r="AD16" s="207">
        <v>23</v>
      </c>
      <c r="AE16" s="259">
        <v>24</v>
      </c>
      <c r="AF16" s="207">
        <v>25</v>
      </c>
    </row>
    <row r="17" spans="1:32" ht="24" customHeight="1" x14ac:dyDescent="0.2">
      <c r="A17" s="360" t="s">
        <v>79</v>
      </c>
      <c r="B17" s="360" t="s">
        <v>447</v>
      </c>
      <c r="C17" s="360" t="s">
        <v>78</v>
      </c>
      <c r="D17" s="358" t="s">
        <v>590</v>
      </c>
      <c r="E17" s="358" t="s">
        <v>591</v>
      </c>
      <c r="F17" s="358" t="s">
        <v>526</v>
      </c>
      <c r="G17" s="387" t="s">
        <v>443</v>
      </c>
      <c r="H17" s="402" t="s">
        <v>10</v>
      </c>
      <c r="I17" s="403"/>
      <c r="J17" s="400" t="s">
        <v>532</v>
      </c>
      <c r="K17" s="400"/>
      <c r="L17" s="400"/>
      <c r="M17" s="400"/>
      <c r="N17" s="400"/>
      <c r="O17" s="402" t="s">
        <v>538</v>
      </c>
      <c r="P17" s="404"/>
      <c r="Q17" s="403"/>
      <c r="R17" s="358" t="s">
        <v>100</v>
      </c>
      <c r="S17" s="358" t="s">
        <v>99</v>
      </c>
      <c r="T17" s="358" t="s">
        <v>101</v>
      </c>
      <c r="U17" s="389" t="s">
        <v>587</v>
      </c>
      <c r="V17" s="389"/>
      <c r="W17" s="384" t="s">
        <v>107</v>
      </c>
      <c r="X17" s="385"/>
      <c r="Y17" s="386"/>
      <c r="Z17" s="387" t="s">
        <v>588</v>
      </c>
      <c r="AA17" s="391" t="s">
        <v>102</v>
      </c>
      <c r="AB17" s="391"/>
      <c r="AC17" s="391"/>
      <c r="AD17" s="358" t="s">
        <v>592</v>
      </c>
      <c r="AE17" s="358" t="s">
        <v>614</v>
      </c>
      <c r="AF17" s="358" t="s">
        <v>36</v>
      </c>
    </row>
    <row r="18" spans="1:32" ht="60" x14ac:dyDescent="0.2">
      <c r="A18" s="361"/>
      <c r="B18" s="361"/>
      <c r="C18" s="361"/>
      <c r="D18" s="359"/>
      <c r="E18" s="359"/>
      <c r="F18" s="359"/>
      <c r="G18" s="388"/>
      <c r="H18" s="206" t="s">
        <v>72</v>
      </c>
      <c r="I18" s="206" t="s">
        <v>525</v>
      </c>
      <c r="J18" s="213" t="s">
        <v>533</v>
      </c>
      <c r="K18" s="213" t="s">
        <v>534</v>
      </c>
      <c r="L18" s="213" t="s">
        <v>535</v>
      </c>
      <c r="M18" s="213" t="s">
        <v>536</v>
      </c>
      <c r="N18" s="213" t="s">
        <v>537</v>
      </c>
      <c r="O18" s="213" t="s">
        <v>58</v>
      </c>
      <c r="P18" s="213" t="s">
        <v>540</v>
      </c>
      <c r="Q18" s="213" t="s">
        <v>546</v>
      </c>
      <c r="R18" s="359"/>
      <c r="S18" s="359"/>
      <c r="T18" s="359"/>
      <c r="U18" s="206" t="s">
        <v>11</v>
      </c>
      <c r="V18" s="206" t="s">
        <v>12</v>
      </c>
      <c r="W18" s="208" t="s">
        <v>448</v>
      </c>
      <c r="X18" s="208" t="s">
        <v>449</v>
      </c>
      <c r="Y18" s="208" t="s">
        <v>450</v>
      </c>
      <c r="Z18" s="388"/>
      <c r="AA18" s="208" t="s">
        <v>448</v>
      </c>
      <c r="AB18" s="208" t="s">
        <v>451</v>
      </c>
      <c r="AC18" s="208" t="s">
        <v>452</v>
      </c>
      <c r="AD18" s="359"/>
      <c r="AE18" s="359"/>
      <c r="AF18" s="359"/>
    </row>
    <row r="19" spans="1:32" s="80" customFormat="1" ht="51" x14ac:dyDescent="0.2">
      <c r="A19" s="83" t="s">
        <v>116</v>
      </c>
      <c r="B19" s="83">
        <v>1903</v>
      </c>
      <c r="C19" s="83" t="s">
        <v>236</v>
      </c>
      <c r="D19" s="210"/>
      <c r="E19" s="210"/>
      <c r="F19" s="269" t="s">
        <v>622</v>
      </c>
      <c r="G19" s="269" t="s">
        <v>619</v>
      </c>
      <c r="H19" s="200">
        <v>15495</v>
      </c>
      <c r="I19" s="200">
        <v>15495</v>
      </c>
      <c r="J19" s="84"/>
      <c r="K19" s="84"/>
      <c r="L19" s="84"/>
      <c r="M19" s="84"/>
      <c r="N19" s="84"/>
      <c r="O19" s="241" t="s">
        <v>569</v>
      </c>
      <c r="P19" s="233" t="s">
        <v>573</v>
      </c>
      <c r="Q19" s="233" t="s">
        <v>561</v>
      </c>
      <c r="R19" s="85">
        <v>1</v>
      </c>
      <c r="S19" s="86">
        <v>0</v>
      </c>
      <c r="T19" s="270">
        <v>154162</v>
      </c>
      <c r="U19" s="87">
        <v>280</v>
      </c>
      <c r="V19" s="88" t="s">
        <v>620</v>
      </c>
      <c r="W19" s="214">
        <v>0.42</v>
      </c>
      <c r="X19" s="87">
        <v>266</v>
      </c>
      <c r="Y19" s="201">
        <f>X19/U19</f>
        <v>0.95</v>
      </c>
      <c r="Z19" s="202">
        <f>826755.3-1000</f>
        <v>825755.3</v>
      </c>
      <c r="AA19" s="216">
        <v>0</v>
      </c>
      <c r="AB19" s="202">
        <f>160600+277484.35</f>
        <v>438084.35</v>
      </c>
      <c r="AC19" s="203">
        <f>AB19/Z19</f>
        <v>0.53052562908164191</v>
      </c>
      <c r="AD19" s="83">
        <v>1</v>
      </c>
      <c r="AE19" s="83"/>
      <c r="AF19" s="271" t="s">
        <v>621</v>
      </c>
    </row>
    <row r="20" spans="1:32" ht="89.25" x14ac:dyDescent="0.2">
      <c r="A20" s="83"/>
      <c r="B20" s="83"/>
      <c r="C20" s="83"/>
      <c r="D20" s="210"/>
      <c r="E20" s="210"/>
      <c r="F20" s="350" t="s">
        <v>627</v>
      </c>
      <c r="G20" s="272" t="s">
        <v>623</v>
      </c>
      <c r="H20" s="200">
        <v>1299</v>
      </c>
      <c r="I20" s="200">
        <v>1299</v>
      </c>
      <c r="J20" s="211">
        <v>1</v>
      </c>
      <c r="K20" s="211">
        <v>0</v>
      </c>
      <c r="L20" s="211">
        <v>0</v>
      </c>
      <c r="M20" s="211">
        <v>0</v>
      </c>
      <c r="N20" s="211">
        <v>0</v>
      </c>
      <c r="O20" s="241" t="s">
        <v>569</v>
      </c>
      <c r="P20" s="233" t="s">
        <v>571</v>
      </c>
      <c r="Q20" s="233" t="s">
        <v>556</v>
      </c>
      <c r="R20" s="86">
        <v>0</v>
      </c>
      <c r="S20" s="86">
        <v>1</v>
      </c>
      <c r="T20" s="273">
        <v>152504</v>
      </c>
      <c r="U20" s="200">
        <v>4170</v>
      </c>
      <c r="V20" s="88" t="s">
        <v>620</v>
      </c>
      <c r="W20" s="215">
        <v>1</v>
      </c>
      <c r="X20" s="200">
        <v>4170</v>
      </c>
      <c r="Y20" s="201">
        <f t="shared" ref="Y20:Y83" si="1">X20/U20</f>
        <v>1</v>
      </c>
      <c r="Z20" s="202">
        <v>926380.7</v>
      </c>
      <c r="AA20" s="216">
        <v>7.0000000000000007E-2</v>
      </c>
      <c r="AB20" s="202">
        <v>926380.7</v>
      </c>
      <c r="AC20" s="203">
        <f t="shared" ref="AC20:AC83" si="2">AB20/Z20</f>
        <v>1</v>
      </c>
      <c r="AD20" s="83">
        <v>1</v>
      </c>
      <c r="AE20" s="83"/>
      <c r="AF20" s="271" t="s">
        <v>624</v>
      </c>
    </row>
    <row r="21" spans="1:32" ht="89.25" x14ac:dyDescent="0.2">
      <c r="A21" s="209"/>
      <c r="B21" s="209"/>
      <c r="C21" s="83"/>
      <c r="D21" s="352" t="s">
        <v>628</v>
      </c>
      <c r="E21" s="352" t="s">
        <v>629</v>
      </c>
      <c r="F21" s="351"/>
      <c r="G21" s="272" t="s">
        <v>625</v>
      </c>
      <c r="H21" s="200">
        <v>221</v>
      </c>
      <c r="I21" s="200">
        <v>221</v>
      </c>
      <c r="J21" s="211">
        <v>1</v>
      </c>
      <c r="K21" s="211">
        <v>0</v>
      </c>
      <c r="L21" s="211">
        <v>0</v>
      </c>
      <c r="M21" s="211">
        <v>0</v>
      </c>
      <c r="N21" s="211">
        <v>0</v>
      </c>
      <c r="O21" s="241" t="s">
        <v>569</v>
      </c>
      <c r="P21" s="233" t="s">
        <v>571</v>
      </c>
      <c r="Q21" s="233" t="s">
        <v>556</v>
      </c>
      <c r="R21" s="86">
        <v>0</v>
      </c>
      <c r="S21" s="86">
        <v>1</v>
      </c>
      <c r="T21" s="273">
        <v>175669</v>
      </c>
      <c r="U21" s="87">
        <v>5058</v>
      </c>
      <c r="V21" s="88" t="s">
        <v>620</v>
      </c>
      <c r="W21" s="214">
        <v>0</v>
      </c>
      <c r="X21" s="87">
        <v>2630.16</v>
      </c>
      <c r="Y21" s="201">
        <f t="shared" si="1"/>
        <v>0.52</v>
      </c>
      <c r="Z21" s="202">
        <v>2297454.4500000002</v>
      </c>
      <c r="AA21" s="216">
        <v>0</v>
      </c>
      <c r="AB21" s="202">
        <f>459490.89</f>
        <v>459490.89</v>
      </c>
      <c r="AC21" s="203">
        <f t="shared" si="2"/>
        <v>0.19999999999999998</v>
      </c>
      <c r="AD21" s="83">
        <v>1</v>
      </c>
      <c r="AE21" s="83"/>
      <c r="AF21" s="209"/>
    </row>
    <row r="22" spans="1:32" ht="89.25" x14ac:dyDescent="0.2">
      <c r="A22" s="209"/>
      <c r="B22" s="209"/>
      <c r="C22" s="83"/>
      <c r="D22" s="353"/>
      <c r="E22" s="353"/>
      <c r="F22" s="351"/>
      <c r="G22" s="272" t="s">
        <v>626</v>
      </c>
      <c r="H22" s="200">
        <v>263</v>
      </c>
      <c r="I22" s="200">
        <v>263</v>
      </c>
      <c r="J22" s="211">
        <v>1</v>
      </c>
      <c r="K22" s="211">
        <v>0</v>
      </c>
      <c r="L22" s="211">
        <v>0</v>
      </c>
      <c r="M22" s="211">
        <v>0</v>
      </c>
      <c r="N22" s="211">
        <v>0</v>
      </c>
      <c r="O22" s="241" t="s">
        <v>569</v>
      </c>
      <c r="P22" s="233" t="s">
        <v>571</v>
      </c>
      <c r="Q22" s="233" t="s">
        <v>556</v>
      </c>
      <c r="R22" s="86">
        <v>0</v>
      </c>
      <c r="S22" s="86">
        <v>1</v>
      </c>
      <c r="T22" s="272">
        <v>177358</v>
      </c>
      <c r="U22" s="200">
        <v>6125</v>
      </c>
      <c r="V22" s="88" t="s">
        <v>620</v>
      </c>
      <c r="W22" s="215">
        <v>0</v>
      </c>
      <c r="X22" s="200">
        <v>0</v>
      </c>
      <c r="Y22" s="201">
        <f t="shared" si="1"/>
        <v>0</v>
      </c>
      <c r="Z22" s="202">
        <v>3998709</v>
      </c>
      <c r="AA22" s="216">
        <v>0</v>
      </c>
      <c r="AB22" s="202">
        <v>799741.8</v>
      </c>
      <c r="AC22" s="203">
        <f t="shared" si="2"/>
        <v>0.2</v>
      </c>
      <c r="AD22" s="83">
        <v>1</v>
      </c>
      <c r="AE22" s="83"/>
      <c r="AF22" s="209"/>
    </row>
    <row r="23" spans="1:32" ht="89.25" customHeight="1" x14ac:dyDescent="0.2">
      <c r="A23" s="209"/>
      <c r="B23" s="209"/>
      <c r="C23" s="83"/>
      <c r="D23" s="354" t="s">
        <v>636</v>
      </c>
      <c r="E23" s="355" t="s">
        <v>637</v>
      </c>
      <c r="F23" s="356" t="s">
        <v>638</v>
      </c>
      <c r="G23" s="274" t="s">
        <v>630</v>
      </c>
      <c r="H23" s="200">
        <v>212</v>
      </c>
      <c r="I23" s="200">
        <v>212</v>
      </c>
      <c r="J23" s="211">
        <v>1</v>
      </c>
      <c r="K23" s="211">
        <v>0</v>
      </c>
      <c r="L23" s="211">
        <v>0</v>
      </c>
      <c r="M23" s="211">
        <v>0</v>
      </c>
      <c r="N23" s="211">
        <v>0</v>
      </c>
      <c r="O23" s="241" t="s">
        <v>569</v>
      </c>
      <c r="P23" s="233" t="s">
        <v>571</v>
      </c>
      <c r="Q23" s="233" t="s">
        <v>556</v>
      </c>
      <c r="R23" s="86">
        <v>0</v>
      </c>
      <c r="S23" s="86">
        <v>1</v>
      </c>
      <c r="T23" s="273">
        <v>175713</v>
      </c>
      <c r="U23" s="200">
        <v>1114</v>
      </c>
      <c r="V23" s="88" t="s">
        <v>620</v>
      </c>
      <c r="W23" s="215">
        <v>0.9</v>
      </c>
      <c r="X23" s="200">
        <v>1114</v>
      </c>
      <c r="Y23" s="201">
        <f t="shared" si="1"/>
        <v>1</v>
      </c>
      <c r="Z23" s="202">
        <v>567630</v>
      </c>
      <c r="AA23" s="216">
        <v>0.8</v>
      </c>
      <c r="AB23" s="202">
        <v>566172</v>
      </c>
      <c r="AC23" s="203">
        <f t="shared" si="2"/>
        <v>0.99743142540034879</v>
      </c>
      <c r="AD23" s="83">
        <v>1</v>
      </c>
      <c r="AE23" s="83"/>
      <c r="AF23" s="271" t="s">
        <v>632</v>
      </c>
    </row>
    <row r="24" spans="1:32" ht="89.25" x14ac:dyDescent="0.2">
      <c r="A24" s="209"/>
      <c r="B24" s="209"/>
      <c r="C24" s="83"/>
      <c r="D24" s="354"/>
      <c r="E24" s="355"/>
      <c r="F24" s="356"/>
      <c r="G24" s="274" t="s">
        <v>631</v>
      </c>
      <c r="H24" s="200">
        <v>225</v>
      </c>
      <c r="I24" s="200">
        <v>225</v>
      </c>
      <c r="J24" s="211">
        <v>1</v>
      </c>
      <c r="K24" s="211">
        <v>0</v>
      </c>
      <c r="L24" s="211">
        <v>0</v>
      </c>
      <c r="M24" s="211">
        <v>0</v>
      </c>
      <c r="N24" s="211">
        <v>0</v>
      </c>
      <c r="O24" s="241" t="s">
        <v>569</v>
      </c>
      <c r="P24" s="233" t="s">
        <v>571</v>
      </c>
      <c r="Q24" s="233" t="s">
        <v>556</v>
      </c>
      <c r="R24" s="86">
        <v>0</v>
      </c>
      <c r="S24" s="86">
        <v>1</v>
      </c>
      <c r="T24" s="273">
        <v>175721</v>
      </c>
      <c r="U24" s="200">
        <v>1252</v>
      </c>
      <c r="V24" s="88" t="s">
        <v>620</v>
      </c>
      <c r="W24" s="215">
        <v>0.25</v>
      </c>
      <c r="X24" s="200">
        <v>1252</v>
      </c>
      <c r="Y24" s="201">
        <f t="shared" si="1"/>
        <v>1</v>
      </c>
      <c r="Z24" s="202">
        <v>804634.35</v>
      </c>
      <c r="AA24" s="216">
        <v>0.2</v>
      </c>
      <c r="AB24" s="202">
        <v>805168.22</v>
      </c>
      <c r="AC24" s="203">
        <f t="shared" si="2"/>
        <v>1.0006634939211829</v>
      </c>
      <c r="AD24" s="83">
        <v>1</v>
      </c>
      <c r="AE24" s="83"/>
      <c r="AF24" s="271" t="s">
        <v>633</v>
      </c>
    </row>
    <row r="25" spans="1:32" ht="89.25" x14ac:dyDescent="0.2">
      <c r="A25" s="209"/>
      <c r="B25" s="209"/>
      <c r="C25" s="83"/>
      <c r="D25" s="354"/>
      <c r="E25" s="355"/>
      <c r="F25" s="356"/>
      <c r="G25" s="272" t="s">
        <v>634</v>
      </c>
      <c r="H25" s="200">
        <v>219</v>
      </c>
      <c r="I25" s="200">
        <v>219</v>
      </c>
      <c r="J25" s="211">
        <v>1</v>
      </c>
      <c r="K25" s="211">
        <v>0</v>
      </c>
      <c r="L25" s="211">
        <v>0</v>
      </c>
      <c r="M25" s="211">
        <v>0</v>
      </c>
      <c r="N25" s="211">
        <v>0</v>
      </c>
      <c r="O25" s="241" t="s">
        <v>569</v>
      </c>
      <c r="P25" s="233" t="s">
        <v>571</v>
      </c>
      <c r="Q25" s="233" t="s">
        <v>556</v>
      </c>
      <c r="R25" s="86">
        <v>0</v>
      </c>
      <c r="S25" s="86">
        <v>1</v>
      </c>
      <c r="T25" s="273">
        <v>175870</v>
      </c>
      <c r="U25" s="200">
        <v>2100</v>
      </c>
      <c r="V25" s="88" t="s">
        <v>620</v>
      </c>
      <c r="W25" s="215">
        <v>0</v>
      </c>
      <c r="X25" s="200">
        <v>1365</v>
      </c>
      <c r="Y25" s="201">
        <f t="shared" si="1"/>
        <v>0.65</v>
      </c>
      <c r="Z25" s="202">
        <v>1009999.86</v>
      </c>
      <c r="AA25" s="216">
        <v>0</v>
      </c>
      <c r="AB25" s="202">
        <v>504999.93</v>
      </c>
      <c r="AC25" s="203">
        <f t="shared" si="2"/>
        <v>0.5</v>
      </c>
      <c r="AD25" s="83">
        <v>1</v>
      </c>
      <c r="AE25" s="83"/>
      <c r="AF25" s="209"/>
    </row>
    <row r="26" spans="1:32" ht="89.25" x14ac:dyDescent="0.2">
      <c r="A26" s="209"/>
      <c r="B26" s="209"/>
      <c r="C26" s="83"/>
      <c r="D26" s="354"/>
      <c r="E26" s="355"/>
      <c r="F26" s="356"/>
      <c r="G26" s="274" t="s">
        <v>635</v>
      </c>
      <c r="H26" s="200">
        <v>127</v>
      </c>
      <c r="I26" s="200">
        <v>127</v>
      </c>
      <c r="J26" s="211">
        <v>1</v>
      </c>
      <c r="K26" s="211">
        <v>0</v>
      </c>
      <c r="L26" s="211">
        <v>0</v>
      </c>
      <c r="M26" s="211">
        <v>0</v>
      </c>
      <c r="N26" s="211">
        <v>0</v>
      </c>
      <c r="O26" s="241" t="s">
        <v>569</v>
      </c>
      <c r="P26" s="233" t="s">
        <v>571</v>
      </c>
      <c r="Q26" s="233" t="s">
        <v>556</v>
      </c>
      <c r="R26" s="86">
        <v>0</v>
      </c>
      <c r="S26" s="86">
        <v>1</v>
      </c>
      <c r="T26" s="273">
        <v>175900</v>
      </c>
      <c r="U26" s="200">
        <v>866</v>
      </c>
      <c r="V26" s="88" t="s">
        <v>620</v>
      </c>
      <c r="W26" s="215">
        <v>0</v>
      </c>
      <c r="X26" s="200">
        <v>502.28</v>
      </c>
      <c r="Y26" s="201">
        <f t="shared" si="1"/>
        <v>0.57999999999999996</v>
      </c>
      <c r="Z26" s="202">
        <v>419874.12</v>
      </c>
      <c r="AA26" s="216">
        <v>0</v>
      </c>
      <c r="AB26" s="202">
        <v>83974.82</v>
      </c>
      <c r="AC26" s="203">
        <f t="shared" si="2"/>
        <v>0.19999999047333522</v>
      </c>
      <c r="AD26" s="83">
        <v>1</v>
      </c>
      <c r="AE26" s="83"/>
      <c r="AF26" s="209"/>
    </row>
    <row r="27" spans="1:32" ht="89.25" customHeight="1" x14ac:dyDescent="0.2">
      <c r="A27" s="209"/>
      <c r="B27" s="209"/>
      <c r="C27" s="83"/>
      <c r="D27" s="392" t="s">
        <v>636</v>
      </c>
      <c r="E27" s="394" t="s">
        <v>637</v>
      </c>
      <c r="F27" s="275" t="s">
        <v>641</v>
      </c>
      <c r="G27" s="275" t="s">
        <v>639</v>
      </c>
      <c r="H27" s="200">
        <v>188</v>
      </c>
      <c r="I27" s="200">
        <v>188</v>
      </c>
      <c r="J27" s="211">
        <v>1</v>
      </c>
      <c r="K27" s="211">
        <v>0</v>
      </c>
      <c r="L27" s="211">
        <v>0</v>
      </c>
      <c r="M27" s="211">
        <v>0</v>
      </c>
      <c r="N27" s="211">
        <v>0</v>
      </c>
      <c r="O27" s="241" t="s">
        <v>569</v>
      </c>
      <c r="P27" s="233" t="s">
        <v>571</v>
      </c>
      <c r="Q27" s="233" t="s">
        <v>556</v>
      </c>
      <c r="R27" s="86">
        <v>0</v>
      </c>
      <c r="S27" s="86">
        <v>1</v>
      </c>
      <c r="T27" s="275">
        <v>176277</v>
      </c>
      <c r="U27" s="200">
        <v>464</v>
      </c>
      <c r="V27" s="83" t="s">
        <v>642</v>
      </c>
      <c r="W27" s="215">
        <v>0</v>
      </c>
      <c r="X27" s="200">
        <v>0</v>
      </c>
      <c r="Y27" s="201">
        <f t="shared" si="1"/>
        <v>0</v>
      </c>
      <c r="Z27" s="202">
        <v>300869.36</v>
      </c>
      <c r="AA27" s="216">
        <v>0</v>
      </c>
      <c r="AB27" s="202">
        <v>60173.87</v>
      </c>
      <c r="AC27" s="203">
        <f t="shared" si="2"/>
        <v>0.19999999335259663</v>
      </c>
      <c r="AD27" s="83">
        <v>1</v>
      </c>
      <c r="AE27" s="83"/>
      <c r="AF27" s="209"/>
    </row>
    <row r="28" spans="1:32" ht="89.25" x14ac:dyDescent="0.2">
      <c r="A28" s="209"/>
      <c r="B28" s="209"/>
      <c r="C28" s="83"/>
      <c r="D28" s="393"/>
      <c r="E28" s="395"/>
      <c r="F28" s="275" t="s">
        <v>641</v>
      </c>
      <c r="G28" s="275" t="s">
        <v>640</v>
      </c>
      <c r="H28" s="200">
        <v>242</v>
      </c>
      <c r="I28" s="200">
        <v>242</v>
      </c>
      <c r="J28" s="211">
        <v>1</v>
      </c>
      <c r="K28" s="211">
        <v>0</v>
      </c>
      <c r="L28" s="211">
        <v>0</v>
      </c>
      <c r="M28" s="211">
        <v>0</v>
      </c>
      <c r="N28" s="211">
        <v>0</v>
      </c>
      <c r="O28" s="241" t="s">
        <v>569</v>
      </c>
      <c r="P28" s="233" t="s">
        <v>571</v>
      </c>
      <c r="Q28" s="233" t="s">
        <v>556</v>
      </c>
      <c r="R28" s="86">
        <v>0</v>
      </c>
      <c r="S28" s="86">
        <v>1</v>
      </c>
      <c r="T28" s="275">
        <v>176468</v>
      </c>
      <c r="U28" s="200">
        <v>678</v>
      </c>
      <c r="V28" s="83" t="s">
        <v>642</v>
      </c>
      <c r="W28" s="215">
        <v>0</v>
      </c>
      <c r="X28" s="200">
        <v>406</v>
      </c>
      <c r="Y28" s="201">
        <f t="shared" si="1"/>
        <v>0.59882005899705015</v>
      </c>
      <c r="Z28" s="202">
        <v>499499.9</v>
      </c>
      <c r="AA28" s="216">
        <v>0</v>
      </c>
      <c r="AB28" s="202">
        <v>249749.95</v>
      </c>
      <c r="AC28" s="203">
        <f t="shared" si="2"/>
        <v>0.5</v>
      </c>
      <c r="AD28" s="83">
        <v>1</v>
      </c>
      <c r="AE28" s="83"/>
      <c r="AF28" s="209"/>
    </row>
    <row r="29" spans="1:32" ht="191.25" x14ac:dyDescent="0.2">
      <c r="A29" s="209"/>
      <c r="B29" s="209"/>
      <c r="C29" s="83"/>
      <c r="D29" s="291" t="s">
        <v>636</v>
      </c>
      <c r="E29" s="292" t="s">
        <v>643</v>
      </c>
      <c r="F29" s="277" t="s">
        <v>644</v>
      </c>
      <c r="G29" s="277" t="s">
        <v>645</v>
      </c>
      <c r="H29" s="200">
        <v>548</v>
      </c>
      <c r="I29" s="200">
        <v>548</v>
      </c>
      <c r="J29" s="211">
        <v>1</v>
      </c>
      <c r="K29" s="211">
        <v>0</v>
      </c>
      <c r="L29" s="211">
        <v>0</v>
      </c>
      <c r="M29" s="211">
        <v>0</v>
      </c>
      <c r="N29" s="211">
        <v>0</v>
      </c>
      <c r="O29" s="241" t="s">
        <v>569</v>
      </c>
      <c r="P29" s="233" t="s">
        <v>571</v>
      </c>
      <c r="Q29" s="233" t="s">
        <v>553</v>
      </c>
      <c r="R29" s="86">
        <v>0</v>
      </c>
      <c r="S29" s="86">
        <v>1</v>
      </c>
      <c r="T29" s="276">
        <v>177301</v>
      </c>
      <c r="U29" s="200">
        <v>5000</v>
      </c>
      <c r="V29" s="83" t="s">
        <v>671</v>
      </c>
      <c r="W29" s="215">
        <v>0.24</v>
      </c>
      <c r="X29" s="200">
        <v>3325</v>
      </c>
      <c r="Y29" s="201">
        <f t="shared" si="1"/>
        <v>0.66500000000000004</v>
      </c>
      <c r="Z29" s="202">
        <v>247000</v>
      </c>
      <c r="AA29" s="216">
        <v>0.2</v>
      </c>
      <c r="AB29" s="202">
        <v>116994.5</v>
      </c>
      <c r="AC29" s="203">
        <f t="shared" si="2"/>
        <v>0.47366194331983807</v>
      </c>
      <c r="AD29" s="83">
        <v>1</v>
      </c>
      <c r="AE29" s="83"/>
      <c r="AF29" s="288" t="s">
        <v>674</v>
      </c>
    </row>
    <row r="30" spans="1:32" ht="78.75" x14ac:dyDescent="0.2">
      <c r="A30" s="209"/>
      <c r="B30" s="209"/>
      <c r="C30" s="83"/>
      <c r="D30" s="293" t="s">
        <v>646</v>
      </c>
      <c r="E30" s="293" t="s">
        <v>647</v>
      </c>
      <c r="F30" s="278" t="s">
        <v>648</v>
      </c>
      <c r="G30" s="278" t="s">
        <v>649</v>
      </c>
      <c r="H30" s="200">
        <v>16340</v>
      </c>
      <c r="I30" s="200">
        <v>16340</v>
      </c>
      <c r="J30" s="211">
        <v>0</v>
      </c>
      <c r="K30" s="211">
        <v>0</v>
      </c>
      <c r="L30" s="211">
        <v>0</v>
      </c>
      <c r="M30" s="211">
        <v>1</v>
      </c>
      <c r="N30" s="211">
        <v>0</v>
      </c>
      <c r="O30" s="241" t="s">
        <v>569</v>
      </c>
      <c r="P30" s="233" t="s">
        <v>574</v>
      </c>
      <c r="Q30" s="233" t="s">
        <v>566</v>
      </c>
      <c r="R30" s="86">
        <v>0</v>
      </c>
      <c r="S30" s="86">
        <v>1</v>
      </c>
      <c r="T30" s="282">
        <v>176745</v>
      </c>
      <c r="U30" s="283">
        <v>4200</v>
      </c>
      <c r="V30" s="284" t="s">
        <v>672</v>
      </c>
      <c r="W30" s="215">
        <v>0.14000000000000001</v>
      </c>
      <c r="X30" s="200">
        <v>2226</v>
      </c>
      <c r="Y30" s="201">
        <f t="shared" si="1"/>
        <v>0.53</v>
      </c>
      <c r="Z30" s="287">
        <v>69700</v>
      </c>
      <c r="AA30" s="216">
        <v>7.0000000000000007E-2</v>
      </c>
      <c r="AB30" s="202">
        <v>18322.75</v>
      </c>
      <c r="AC30" s="203">
        <f t="shared" si="2"/>
        <v>0.26288020086083214</v>
      </c>
      <c r="AD30" s="83">
        <v>1</v>
      </c>
      <c r="AE30" s="83"/>
      <c r="AF30" s="396" t="s">
        <v>675</v>
      </c>
    </row>
    <row r="31" spans="1:32" ht="135" x14ac:dyDescent="0.2">
      <c r="A31" s="83"/>
      <c r="B31" s="83"/>
      <c r="C31" s="83"/>
      <c r="D31" s="293" t="s">
        <v>650</v>
      </c>
      <c r="E31" s="293" t="s">
        <v>651</v>
      </c>
      <c r="F31" s="278" t="s">
        <v>652</v>
      </c>
      <c r="G31" s="278" t="s">
        <v>653</v>
      </c>
      <c r="H31" s="200">
        <v>16150</v>
      </c>
      <c r="I31" s="200">
        <v>16150</v>
      </c>
      <c r="J31" s="211">
        <v>0</v>
      </c>
      <c r="K31" s="211">
        <v>1</v>
      </c>
      <c r="L31" s="211">
        <v>0</v>
      </c>
      <c r="M31" s="211">
        <v>0</v>
      </c>
      <c r="N31" s="211">
        <v>0</v>
      </c>
      <c r="O31" s="241" t="s">
        <v>569</v>
      </c>
      <c r="P31" s="233" t="s">
        <v>571</v>
      </c>
      <c r="Q31" s="233" t="s">
        <v>549</v>
      </c>
      <c r="R31" s="86">
        <v>0</v>
      </c>
      <c r="S31" s="86">
        <v>1</v>
      </c>
      <c r="T31" s="282">
        <v>176814</v>
      </c>
      <c r="U31" s="283">
        <v>3500</v>
      </c>
      <c r="V31" s="284" t="s">
        <v>671</v>
      </c>
      <c r="W31" s="215">
        <v>0.26</v>
      </c>
      <c r="X31" s="200">
        <v>2625</v>
      </c>
      <c r="Y31" s="201">
        <f t="shared" si="1"/>
        <v>0.75</v>
      </c>
      <c r="Z31" s="287">
        <v>403460</v>
      </c>
      <c r="AA31" s="216">
        <v>0.23</v>
      </c>
      <c r="AB31" s="202">
        <v>214065.72</v>
      </c>
      <c r="AC31" s="203">
        <f t="shared" si="2"/>
        <v>0.5305748277400486</v>
      </c>
      <c r="AD31" s="83">
        <v>1</v>
      </c>
      <c r="AE31" s="83"/>
      <c r="AF31" s="397"/>
    </row>
    <row r="32" spans="1:32" ht="135" x14ac:dyDescent="0.2">
      <c r="A32" s="83"/>
      <c r="B32" s="83"/>
      <c r="C32" s="83"/>
      <c r="D32" s="293" t="s">
        <v>650</v>
      </c>
      <c r="E32" s="293" t="s">
        <v>651</v>
      </c>
      <c r="F32" s="278" t="s">
        <v>654</v>
      </c>
      <c r="G32" s="278" t="s">
        <v>655</v>
      </c>
      <c r="H32" s="200">
        <v>16000</v>
      </c>
      <c r="I32" s="200">
        <v>16000</v>
      </c>
      <c r="J32" s="211">
        <v>0</v>
      </c>
      <c r="K32" s="211">
        <v>1</v>
      </c>
      <c r="L32" s="211">
        <v>0</v>
      </c>
      <c r="M32" s="211">
        <v>0</v>
      </c>
      <c r="N32" s="211">
        <v>0</v>
      </c>
      <c r="O32" s="241" t="s">
        <v>569</v>
      </c>
      <c r="P32" s="233" t="s">
        <v>571</v>
      </c>
      <c r="Q32" s="233" t="s">
        <v>556</v>
      </c>
      <c r="R32" s="86">
        <v>0</v>
      </c>
      <c r="S32" s="86">
        <v>1</v>
      </c>
      <c r="T32" s="282">
        <v>176867</v>
      </c>
      <c r="U32" s="283">
        <v>3000</v>
      </c>
      <c r="V32" s="284" t="s">
        <v>671</v>
      </c>
      <c r="W32" s="215">
        <v>0.28999999999999998</v>
      </c>
      <c r="X32" s="200">
        <v>2130</v>
      </c>
      <c r="Y32" s="201">
        <f t="shared" si="1"/>
        <v>0.71</v>
      </c>
      <c r="Z32" s="287">
        <v>318300</v>
      </c>
      <c r="AA32" s="216">
        <v>0.26</v>
      </c>
      <c r="AB32" s="202">
        <v>189433.16</v>
      </c>
      <c r="AC32" s="203">
        <f t="shared" si="2"/>
        <v>0.59514030788564254</v>
      </c>
      <c r="AD32" s="83">
        <v>1</v>
      </c>
      <c r="AE32" s="83"/>
      <c r="AF32" s="397"/>
    </row>
    <row r="33" spans="1:32" ht="76.5" x14ac:dyDescent="0.2">
      <c r="A33" s="209"/>
      <c r="B33" s="209"/>
      <c r="C33" s="83"/>
      <c r="D33" s="293" t="s">
        <v>656</v>
      </c>
      <c r="E33" s="293" t="s">
        <v>657</v>
      </c>
      <c r="F33" s="278" t="s">
        <v>658</v>
      </c>
      <c r="G33" s="278" t="s">
        <v>659</v>
      </c>
      <c r="H33" s="200">
        <v>16350</v>
      </c>
      <c r="I33" s="200">
        <v>16350</v>
      </c>
      <c r="J33" s="211">
        <v>0</v>
      </c>
      <c r="K33" s="211">
        <v>0</v>
      </c>
      <c r="L33" s="211">
        <v>0</v>
      </c>
      <c r="M33" s="211">
        <v>1</v>
      </c>
      <c r="N33" s="211">
        <v>0</v>
      </c>
      <c r="O33" s="241" t="s">
        <v>569</v>
      </c>
      <c r="P33" s="233" t="s">
        <v>571</v>
      </c>
      <c r="Q33" s="233" t="s">
        <v>549</v>
      </c>
      <c r="R33" s="86">
        <v>0</v>
      </c>
      <c r="S33" s="86">
        <v>1</v>
      </c>
      <c r="T33" s="282">
        <v>177024</v>
      </c>
      <c r="U33" s="283">
        <v>16000</v>
      </c>
      <c r="V33" s="284" t="s">
        <v>673</v>
      </c>
      <c r="W33" s="215">
        <v>0.26</v>
      </c>
      <c r="X33" s="200">
        <v>7520</v>
      </c>
      <c r="Y33" s="201">
        <f t="shared" si="1"/>
        <v>0.47</v>
      </c>
      <c r="Z33" s="287">
        <v>2832000</v>
      </c>
      <c r="AA33" s="216">
        <v>0.22</v>
      </c>
      <c r="AB33" s="202">
        <v>1269547.75</v>
      </c>
      <c r="AC33" s="203">
        <f t="shared" si="2"/>
        <v>0.44828663488700565</v>
      </c>
      <c r="AD33" s="83"/>
      <c r="AE33" s="83"/>
      <c r="AF33" s="397"/>
    </row>
    <row r="34" spans="1:32" ht="90" x14ac:dyDescent="0.2">
      <c r="A34" s="209"/>
      <c r="B34" s="209"/>
      <c r="C34" s="83"/>
      <c r="D34" s="293" t="s">
        <v>660</v>
      </c>
      <c r="E34" s="293" t="s">
        <v>661</v>
      </c>
      <c r="F34" s="278" t="s">
        <v>662</v>
      </c>
      <c r="G34" s="278" t="s">
        <v>663</v>
      </c>
      <c r="H34" s="200">
        <v>16850</v>
      </c>
      <c r="I34" s="200">
        <v>16850</v>
      </c>
      <c r="J34" s="211">
        <v>1</v>
      </c>
      <c r="K34" s="211">
        <v>0</v>
      </c>
      <c r="L34" s="211">
        <v>0</v>
      </c>
      <c r="M34" s="211">
        <v>0</v>
      </c>
      <c r="N34" s="211">
        <v>0</v>
      </c>
      <c r="O34" s="241" t="s">
        <v>569</v>
      </c>
      <c r="P34" s="233" t="s">
        <v>571</v>
      </c>
      <c r="Q34" s="233" t="s">
        <v>556</v>
      </c>
      <c r="R34" s="86">
        <v>0</v>
      </c>
      <c r="S34" s="86">
        <v>1</v>
      </c>
      <c r="T34" s="282">
        <v>177129</v>
      </c>
      <c r="U34" s="283">
        <v>10000</v>
      </c>
      <c r="V34" s="284" t="s">
        <v>672</v>
      </c>
      <c r="W34" s="215">
        <v>0.09</v>
      </c>
      <c r="X34" s="200">
        <v>1900</v>
      </c>
      <c r="Y34" s="201">
        <f t="shared" si="1"/>
        <v>0.19</v>
      </c>
      <c r="Z34" s="287">
        <v>2345333.21</v>
      </c>
      <c r="AA34" s="216">
        <v>0.06</v>
      </c>
      <c r="AB34" s="202">
        <v>297281.87</v>
      </c>
      <c r="AC34" s="203">
        <f t="shared" si="2"/>
        <v>0.12675464140125317</v>
      </c>
      <c r="AD34" s="83">
        <v>1</v>
      </c>
      <c r="AE34" s="83"/>
      <c r="AF34" s="398"/>
    </row>
    <row r="35" spans="1:32" ht="135" x14ac:dyDescent="0.2">
      <c r="A35" s="209"/>
      <c r="B35" s="209"/>
      <c r="C35" s="83"/>
      <c r="D35" s="294" t="s">
        <v>664</v>
      </c>
      <c r="E35" s="294" t="s">
        <v>665</v>
      </c>
      <c r="F35" s="279" t="s">
        <v>666</v>
      </c>
      <c r="G35" s="279" t="s">
        <v>667</v>
      </c>
      <c r="H35" s="200">
        <v>205</v>
      </c>
      <c r="I35" s="200">
        <v>205</v>
      </c>
      <c r="J35" s="211">
        <v>0</v>
      </c>
      <c r="K35" s="211">
        <v>1</v>
      </c>
      <c r="L35" s="211">
        <v>0</v>
      </c>
      <c r="M35" s="211">
        <v>0</v>
      </c>
      <c r="N35" s="211">
        <v>0</v>
      </c>
      <c r="O35" s="241" t="s">
        <v>569</v>
      </c>
      <c r="P35" s="233" t="s">
        <v>571</v>
      </c>
      <c r="Q35" s="233" t="s">
        <v>556</v>
      </c>
      <c r="R35" s="86">
        <v>0</v>
      </c>
      <c r="S35" s="86">
        <v>1</v>
      </c>
      <c r="T35" s="285">
        <v>177231</v>
      </c>
      <c r="U35" s="200">
        <v>600</v>
      </c>
      <c r="V35" s="284" t="s">
        <v>671</v>
      </c>
      <c r="W35" s="215">
        <v>0.05</v>
      </c>
      <c r="X35" s="200">
        <v>318</v>
      </c>
      <c r="Y35" s="201">
        <f t="shared" si="1"/>
        <v>0.53</v>
      </c>
      <c r="Z35" s="287">
        <v>232270</v>
      </c>
      <c r="AA35" s="216">
        <v>0.01</v>
      </c>
      <c r="AB35" s="202">
        <v>68840</v>
      </c>
      <c r="AC35" s="203">
        <f t="shared" si="2"/>
        <v>0.29637921384595511</v>
      </c>
      <c r="AD35" s="83">
        <v>1</v>
      </c>
      <c r="AE35" s="83"/>
      <c r="AF35" s="289" t="s">
        <v>676</v>
      </c>
    </row>
    <row r="36" spans="1:32" ht="168.75" x14ac:dyDescent="0.2">
      <c r="A36" s="209"/>
      <c r="B36" s="209"/>
      <c r="C36" s="83"/>
      <c r="D36" s="295" t="s">
        <v>636</v>
      </c>
      <c r="E36" s="295" t="s">
        <v>668</v>
      </c>
      <c r="F36" s="280" t="s">
        <v>669</v>
      </c>
      <c r="G36" s="281" t="s">
        <v>670</v>
      </c>
      <c r="H36" s="200">
        <v>16200</v>
      </c>
      <c r="I36" s="200">
        <v>16200</v>
      </c>
      <c r="J36" s="84">
        <v>1</v>
      </c>
      <c r="K36" s="84">
        <v>0</v>
      </c>
      <c r="L36" s="84">
        <v>0</v>
      </c>
      <c r="M36" s="84">
        <v>0</v>
      </c>
      <c r="N36" s="84">
        <v>0</v>
      </c>
      <c r="O36" s="241" t="s">
        <v>569</v>
      </c>
      <c r="P36" s="233" t="s">
        <v>573</v>
      </c>
      <c r="Q36" s="233" t="s">
        <v>561</v>
      </c>
      <c r="R36" s="85">
        <v>0</v>
      </c>
      <c r="S36" s="86">
        <v>1</v>
      </c>
      <c r="T36" s="286">
        <v>177325</v>
      </c>
      <c r="U36" s="87">
        <v>250</v>
      </c>
      <c r="V36" s="284" t="s">
        <v>671</v>
      </c>
      <c r="W36" s="214">
        <v>0.24</v>
      </c>
      <c r="X36" s="87">
        <v>118</v>
      </c>
      <c r="Y36" s="201">
        <f t="shared" si="1"/>
        <v>0.47199999999999998</v>
      </c>
      <c r="Z36" s="287">
        <v>22000</v>
      </c>
      <c r="AA36" s="216">
        <v>0.11</v>
      </c>
      <c r="AB36" s="202">
        <v>8726.57</v>
      </c>
      <c r="AC36" s="203">
        <f t="shared" si="2"/>
        <v>0.39666227272727272</v>
      </c>
      <c r="AD36" s="83">
        <v>1</v>
      </c>
      <c r="AE36" s="83"/>
      <c r="AF36" s="290" t="s">
        <v>677</v>
      </c>
    </row>
    <row r="37" spans="1:32" x14ac:dyDescent="0.2">
      <c r="A37" s="209"/>
      <c r="B37" s="209"/>
      <c r="C37" s="83"/>
      <c r="D37" s="211"/>
      <c r="E37" s="211"/>
      <c r="F37" s="211"/>
      <c r="G37" s="211"/>
      <c r="H37" s="200"/>
      <c r="I37" s="200"/>
      <c r="J37" s="211"/>
      <c r="K37" s="211"/>
      <c r="L37" s="211"/>
      <c r="M37" s="211"/>
      <c r="N37" s="211"/>
      <c r="O37" s="241" t="s">
        <v>569</v>
      </c>
      <c r="P37" s="233"/>
      <c r="Q37" s="233"/>
      <c r="R37" s="86"/>
      <c r="S37" s="86"/>
      <c r="T37" s="86"/>
      <c r="U37" s="200"/>
      <c r="V37" s="83"/>
      <c r="W37" s="215"/>
      <c r="X37" s="200"/>
      <c r="Y37" s="201" t="e">
        <f t="shared" si="1"/>
        <v>#DIV/0!</v>
      </c>
      <c r="Z37" s="202"/>
      <c r="AA37" s="216"/>
      <c r="AB37" s="202"/>
      <c r="AC37" s="203" t="e">
        <f t="shared" si="2"/>
        <v>#DIV/0!</v>
      </c>
      <c r="AD37" s="83"/>
      <c r="AE37" s="83"/>
      <c r="AF37" s="209"/>
    </row>
    <row r="38" spans="1:32" x14ac:dyDescent="0.2">
      <c r="A38" s="209"/>
      <c r="B38" s="209"/>
      <c r="C38" s="83"/>
      <c r="D38" s="211"/>
      <c r="E38" s="211"/>
      <c r="F38" s="211"/>
      <c r="G38" s="211"/>
      <c r="H38" s="200"/>
      <c r="I38" s="200"/>
      <c r="J38" s="211"/>
      <c r="K38" s="211"/>
      <c r="L38" s="211"/>
      <c r="M38" s="211"/>
      <c r="N38" s="211"/>
      <c r="O38" s="241" t="s">
        <v>569</v>
      </c>
      <c r="P38" s="233"/>
      <c r="Q38" s="233"/>
      <c r="R38" s="86"/>
      <c r="S38" s="86"/>
      <c r="T38" s="86"/>
      <c r="U38" s="200"/>
      <c r="V38" s="83"/>
      <c r="W38" s="215"/>
      <c r="X38" s="200"/>
      <c r="Y38" s="201" t="e">
        <f t="shared" si="1"/>
        <v>#DIV/0!</v>
      </c>
      <c r="Z38" s="202"/>
      <c r="AA38" s="216"/>
      <c r="AB38" s="202"/>
      <c r="AC38" s="203" t="e">
        <f t="shared" si="2"/>
        <v>#DIV/0!</v>
      </c>
      <c r="AD38" s="83"/>
      <c r="AE38" s="83"/>
      <c r="AF38" s="209"/>
    </row>
    <row r="39" spans="1:32" x14ac:dyDescent="0.2">
      <c r="A39" s="209"/>
      <c r="B39" s="209"/>
      <c r="C39" s="83"/>
      <c r="D39" s="211"/>
      <c r="E39" s="211"/>
      <c r="F39" s="211"/>
      <c r="G39" s="211"/>
      <c r="H39" s="200"/>
      <c r="I39" s="200"/>
      <c r="J39" s="211"/>
      <c r="K39" s="211"/>
      <c r="L39" s="211"/>
      <c r="M39" s="211"/>
      <c r="N39" s="211"/>
      <c r="O39" s="241" t="s">
        <v>569</v>
      </c>
      <c r="P39" s="233"/>
      <c r="Q39" s="233"/>
      <c r="R39" s="86"/>
      <c r="S39" s="86"/>
      <c r="T39" s="86"/>
      <c r="U39" s="200"/>
      <c r="V39" s="83"/>
      <c r="W39" s="215"/>
      <c r="X39" s="200"/>
      <c r="Y39" s="201" t="e">
        <f t="shared" si="1"/>
        <v>#DIV/0!</v>
      </c>
      <c r="Z39" s="202"/>
      <c r="AA39" s="216"/>
      <c r="AB39" s="202"/>
      <c r="AC39" s="203" t="e">
        <f t="shared" si="2"/>
        <v>#DIV/0!</v>
      </c>
      <c r="AD39" s="83"/>
      <c r="AE39" s="83"/>
      <c r="AF39" s="209"/>
    </row>
    <row r="40" spans="1:32" x14ac:dyDescent="0.2">
      <c r="A40" s="209"/>
      <c r="B40" s="209"/>
      <c r="C40" s="83"/>
      <c r="D40" s="211"/>
      <c r="E40" s="211"/>
      <c r="F40" s="211"/>
      <c r="G40" s="211"/>
      <c r="H40" s="200"/>
      <c r="I40" s="200"/>
      <c r="J40" s="211"/>
      <c r="K40" s="211"/>
      <c r="L40" s="211"/>
      <c r="M40" s="211"/>
      <c r="N40" s="211"/>
      <c r="O40" s="241" t="s">
        <v>569</v>
      </c>
      <c r="P40" s="233"/>
      <c r="Q40" s="233"/>
      <c r="R40" s="86"/>
      <c r="S40" s="86"/>
      <c r="T40" s="86"/>
      <c r="U40" s="200"/>
      <c r="V40" s="83"/>
      <c r="W40" s="215"/>
      <c r="X40" s="200"/>
      <c r="Y40" s="201" t="e">
        <f t="shared" si="1"/>
        <v>#DIV/0!</v>
      </c>
      <c r="Z40" s="202"/>
      <c r="AA40" s="216"/>
      <c r="AB40" s="202"/>
      <c r="AC40" s="203" t="e">
        <f t="shared" si="2"/>
        <v>#DIV/0!</v>
      </c>
      <c r="AD40" s="83"/>
      <c r="AE40" s="83"/>
      <c r="AF40" s="209"/>
    </row>
    <row r="41" spans="1:32" x14ac:dyDescent="0.2">
      <c r="A41" s="209"/>
      <c r="B41" s="209"/>
      <c r="C41" s="83"/>
      <c r="D41" s="211"/>
      <c r="E41" s="211"/>
      <c r="F41" s="211"/>
      <c r="G41" s="211"/>
      <c r="H41" s="200"/>
      <c r="I41" s="200"/>
      <c r="J41" s="211"/>
      <c r="K41" s="211"/>
      <c r="L41" s="211"/>
      <c r="M41" s="211"/>
      <c r="N41" s="211"/>
      <c r="O41" s="241" t="s">
        <v>569</v>
      </c>
      <c r="P41" s="233"/>
      <c r="Q41" s="233"/>
      <c r="R41" s="86"/>
      <c r="S41" s="86"/>
      <c r="T41" s="86"/>
      <c r="U41" s="200"/>
      <c r="V41" s="83"/>
      <c r="W41" s="215"/>
      <c r="X41" s="200"/>
      <c r="Y41" s="201" t="e">
        <f t="shared" si="1"/>
        <v>#DIV/0!</v>
      </c>
      <c r="Z41" s="202"/>
      <c r="AA41" s="216"/>
      <c r="AB41" s="202"/>
      <c r="AC41" s="203" t="e">
        <f t="shared" si="2"/>
        <v>#DIV/0!</v>
      </c>
      <c r="AD41" s="83"/>
      <c r="AE41" s="83"/>
      <c r="AF41" s="209"/>
    </row>
    <row r="42" spans="1:32" x14ac:dyDescent="0.2">
      <c r="A42" s="209"/>
      <c r="B42" s="209"/>
      <c r="C42" s="83"/>
      <c r="D42" s="211"/>
      <c r="E42" s="211"/>
      <c r="F42" s="211"/>
      <c r="G42" s="211"/>
      <c r="H42" s="200"/>
      <c r="I42" s="200"/>
      <c r="J42" s="211"/>
      <c r="K42" s="211"/>
      <c r="L42" s="211"/>
      <c r="M42" s="211"/>
      <c r="N42" s="211"/>
      <c r="O42" s="241" t="s">
        <v>569</v>
      </c>
      <c r="P42" s="233"/>
      <c r="Q42" s="233"/>
      <c r="R42" s="86"/>
      <c r="S42" s="86"/>
      <c r="T42" s="86"/>
      <c r="U42" s="200"/>
      <c r="V42" s="83"/>
      <c r="W42" s="215"/>
      <c r="X42" s="200"/>
      <c r="Y42" s="201" t="e">
        <f t="shared" si="1"/>
        <v>#DIV/0!</v>
      </c>
      <c r="Z42" s="202"/>
      <c r="AA42" s="216"/>
      <c r="AB42" s="202"/>
      <c r="AC42" s="203" t="e">
        <f t="shared" si="2"/>
        <v>#DIV/0!</v>
      </c>
      <c r="AD42" s="83"/>
      <c r="AE42" s="83"/>
      <c r="AF42" s="209"/>
    </row>
    <row r="43" spans="1:32" x14ac:dyDescent="0.2">
      <c r="A43" s="209"/>
      <c r="B43" s="209"/>
      <c r="C43" s="83"/>
      <c r="D43" s="211"/>
      <c r="E43" s="211"/>
      <c r="F43" s="211"/>
      <c r="G43" s="211"/>
      <c r="H43" s="200"/>
      <c r="I43" s="200"/>
      <c r="J43" s="211"/>
      <c r="K43" s="211"/>
      <c r="L43" s="211"/>
      <c r="M43" s="211"/>
      <c r="N43" s="211"/>
      <c r="O43" s="241" t="s">
        <v>569</v>
      </c>
      <c r="P43" s="233"/>
      <c r="Q43" s="233"/>
      <c r="R43" s="86"/>
      <c r="S43" s="86"/>
      <c r="T43" s="86"/>
      <c r="U43" s="200"/>
      <c r="V43" s="83"/>
      <c r="W43" s="215"/>
      <c r="X43" s="200"/>
      <c r="Y43" s="201" t="e">
        <f t="shared" si="1"/>
        <v>#DIV/0!</v>
      </c>
      <c r="Z43" s="202"/>
      <c r="AA43" s="216"/>
      <c r="AB43" s="202"/>
      <c r="AC43" s="203" t="e">
        <f t="shared" si="2"/>
        <v>#DIV/0!</v>
      </c>
      <c r="AD43" s="83"/>
      <c r="AE43" s="83"/>
      <c r="AF43" s="209"/>
    </row>
    <row r="44" spans="1:32" x14ac:dyDescent="0.2">
      <c r="A44" s="209"/>
      <c r="B44" s="209"/>
      <c r="C44" s="83"/>
      <c r="D44" s="211"/>
      <c r="E44" s="211"/>
      <c r="F44" s="211"/>
      <c r="G44" s="211"/>
      <c r="H44" s="200"/>
      <c r="I44" s="200"/>
      <c r="J44" s="211"/>
      <c r="K44" s="211"/>
      <c r="L44" s="211"/>
      <c r="M44" s="211"/>
      <c r="N44" s="211"/>
      <c r="O44" s="241" t="s">
        <v>569</v>
      </c>
      <c r="P44" s="233"/>
      <c r="Q44" s="233"/>
      <c r="R44" s="86"/>
      <c r="S44" s="86"/>
      <c r="T44" s="86"/>
      <c r="U44" s="200"/>
      <c r="V44" s="83"/>
      <c r="W44" s="215"/>
      <c r="X44" s="200"/>
      <c r="Y44" s="201" t="e">
        <f t="shared" si="1"/>
        <v>#DIV/0!</v>
      </c>
      <c r="Z44" s="202"/>
      <c r="AA44" s="216"/>
      <c r="AB44" s="202"/>
      <c r="AC44" s="203" t="e">
        <f t="shared" si="2"/>
        <v>#DIV/0!</v>
      </c>
      <c r="AD44" s="83"/>
      <c r="AE44" s="83"/>
      <c r="AF44" s="209"/>
    </row>
    <row r="45" spans="1:32" x14ac:dyDescent="0.2">
      <c r="A45" s="209"/>
      <c r="B45" s="209"/>
      <c r="C45" s="83"/>
      <c r="D45" s="211"/>
      <c r="E45" s="211"/>
      <c r="F45" s="211"/>
      <c r="G45" s="211"/>
      <c r="H45" s="200"/>
      <c r="I45" s="200"/>
      <c r="J45" s="211"/>
      <c r="K45" s="211"/>
      <c r="L45" s="211"/>
      <c r="M45" s="211"/>
      <c r="N45" s="211"/>
      <c r="O45" s="241" t="s">
        <v>569</v>
      </c>
      <c r="P45" s="233"/>
      <c r="Q45" s="233"/>
      <c r="R45" s="86"/>
      <c r="S45" s="86"/>
      <c r="T45" s="86"/>
      <c r="U45" s="200"/>
      <c r="V45" s="83"/>
      <c r="W45" s="215"/>
      <c r="X45" s="200"/>
      <c r="Y45" s="201" t="e">
        <f t="shared" si="1"/>
        <v>#DIV/0!</v>
      </c>
      <c r="Z45" s="202"/>
      <c r="AA45" s="216"/>
      <c r="AB45" s="202"/>
      <c r="AC45" s="203" t="e">
        <f t="shared" si="2"/>
        <v>#DIV/0!</v>
      </c>
      <c r="AD45" s="83"/>
      <c r="AE45" s="83"/>
      <c r="AF45" s="209"/>
    </row>
    <row r="46" spans="1:32" x14ac:dyDescent="0.2">
      <c r="A46" s="209"/>
      <c r="B46" s="209"/>
      <c r="C46" s="83"/>
      <c r="D46" s="211"/>
      <c r="E46" s="211"/>
      <c r="F46" s="211"/>
      <c r="G46" s="211"/>
      <c r="H46" s="200"/>
      <c r="I46" s="200"/>
      <c r="J46" s="211"/>
      <c r="K46" s="211"/>
      <c r="L46" s="211"/>
      <c r="M46" s="211"/>
      <c r="N46" s="211"/>
      <c r="O46" s="241" t="s">
        <v>569</v>
      </c>
      <c r="P46" s="233"/>
      <c r="Q46" s="233"/>
      <c r="R46" s="86"/>
      <c r="S46" s="86"/>
      <c r="T46" s="86"/>
      <c r="U46" s="200"/>
      <c r="V46" s="83"/>
      <c r="W46" s="215"/>
      <c r="X46" s="200"/>
      <c r="Y46" s="201" t="e">
        <f t="shared" si="1"/>
        <v>#DIV/0!</v>
      </c>
      <c r="Z46" s="202"/>
      <c r="AA46" s="216"/>
      <c r="AB46" s="202"/>
      <c r="AC46" s="203" t="e">
        <f t="shared" si="2"/>
        <v>#DIV/0!</v>
      </c>
      <c r="AD46" s="83"/>
      <c r="AE46" s="83"/>
      <c r="AF46" s="209"/>
    </row>
    <row r="47" spans="1:32" x14ac:dyDescent="0.2">
      <c r="A47" s="209"/>
      <c r="B47" s="209"/>
      <c r="C47" s="83"/>
      <c r="D47" s="211"/>
      <c r="E47" s="211"/>
      <c r="F47" s="211"/>
      <c r="G47" s="211"/>
      <c r="H47" s="200"/>
      <c r="I47" s="200"/>
      <c r="J47" s="211"/>
      <c r="K47" s="211"/>
      <c r="L47" s="211"/>
      <c r="M47" s="211"/>
      <c r="N47" s="211"/>
      <c r="O47" s="241" t="s">
        <v>569</v>
      </c>
      <c r="P47" s="233"/>
      <c r="Q47" s="233"/>
      <c r="R47" s="86"/>
      <c r="S47" s="86"/>
      <c r="T47" s="86"/>
      <c r="U47" s="200"/>
      <c r="V47" s="83"/>
      <c r="W47" s="215"/>
      <c r="X47" s="200"/>
      <c r="Y47" s="201" t="e">
        <f t="shared" si="1"/>
        <v>#DIV/0!</v>
      </c>
      <c r="Z47" s="202"/>
      <c r="AA47" s="216"/>
      <c r="AB47" s="202"/>
      <c r="AC47" s="203" t="e">
        <f t="shared" si="2"/>
        <v>#DIV/0!</v>
      </c>
      <c r="AD47" s="83"/>
      <c r="AE47" s="83"/>
      <c r="AF47" s="209"/>
    </row>
    <row r="48" spans="1:32" x14ac:dyDescent="0.2">
      <c r="A48" s="209"/>
      <c r="B48" s="209"/>
      <c r="C48" s="83"/>
      <c r="D48" s="211"/>
      <c r="E48" s="211"/>
      <c r="F48" s="211"/>
      <c r="G48" s="211"/>
      <c r="H48" s="200"/>
      <c r="I48" s="200"/>
      <c r="J48" s="211"/>
      <c r="K48" s="211"/>
      <c r="L48" s="211"/>
      <c r="M48" s="211"/>
      <c r="N48" s="211"/>
      <c r="O48" s="241" t="s">
        <v>569</v>
      </c>
      <c r="P48" s="233"/>
      <c r="Q48" s="233"/>
      <c r="R48" s="86"/>
      <c r="S48" s="86"/>
      <c r="T48" s="86"/>
      <c r="U48" s="200"/>
      <c r="V48" s="83"/>
      <c r="W48" s="215"/>
      <c r="X48" s="200"/>
      <c r="Y48" s="201" t="e">
        <f t="shared" si="1"/>
        <v>#DIV/0!</v>
      </c>
      <c r="Z48" s="202"/>
      <c r="AA48" s="216"/>
      <c r="AB48" s="202"/>
      <c r="AC48" s="203" t="e">
        <f t="shared" si="2"/>
        <v>#DIV/0!</v>
      </c>
      <c r="AD48" s="83"/>
      <c r="AE48" s="83"/>
      <c r="AF48" s="209"/>
    </row>
    <row r="49" spans="1:32" x14ac:dyDescent="0.2">
      <c r="A49" s="209"/>
      <c r="B49" s="209"/>
      <c r="C49" s="83"/>
      <c r="D49" s="211"/>
      <c r="E49" s="211"/>
      <c r="F49" s="211"/>
      <c r="G49" s="211"/>
      <c r="H49" s="200"/>
      <c r="I49" s="200"/>
      <c r="J49" s="211"/>
      <c r="K49" s="211"/>
      <c r="L49" s="211"/>
      <c r="M49" s="211"/>
      <c r="N49" s="211"/>
      <c r="O49" s="241" t="s">
        <v>569</v>
      </c>
      <c r="P49" s="233"/>
      <c r="Q49" s="233"/>
      <c r="R49" s="86"/>
      <c r="S49" s="86"/>
      <c r="T49" s="86"/>
      <c r="U49" s="200"/>
      <c r="V49" s="83"/>
      <c r="W49" s="215"/>
      <c r="X49" s="200"/>
      <c r="Y49" s="201" t="e">
        <f t="shared" si="1"/>
        <v>#DIV/0!</v>
      </c>
      <c r="Z49" s="202"/>
      <c r="AA49" s="216"/>
      <c r="AB49" s="202"/>
      <c r="AC49" s="203" t="e">
        <f t="shared" si="2"/>
        <v>#DIV/0!</v>
      </c>
      <c r="AD49" s="83"/>
      <c r="AE49" s="83"/>
      <c r="AF49" s="209"/>
    </row>
    <row r="50" spans="1:32" x14ac:dyDescent="0.2">
      <c r="A50" s="209"/>
      <c r="B50" s="209"/>
      <c r="C50" s="83"/>
      <c r="D50" s="211"/>
      <c r="E50" s="211"/>
      <c r="F50" s="211"/>
      <c r="G50" s="211"/>
      <c r="H50" s="200"/>
      <c r="I50" s="200"/>
      <c r="J50" s="211"/>
      <c r="K50" s="211"/>
      <c r="L50" s="211"/>
      <c r="M50" s="211"/>
      <c r="N50" s="211"/>
      <c r="O50" s="241" t="s">
        <v>569</v>
      </c>
      <c r="P50" s="233"/>
      <c r="Q50" s="233"/>
      <c r="R50" s="86"/>
      <c r="S50" s="86"/>
      <c r="T50" s="86"/>
      <c r="U50" s="200"/>
      <c r="V50" s="83"/>
      <c r="W50" s="215"/>
      <c r="X50" s="200"/>
      <c r="Y50" s="201" t="e">
        <f t="shared" si="1"/>
        <v>#DIV/0!</v>
      </c>
      <c r="Z50" s="202"/>
      <c r="AA50" s="216"/>
      <c r="AB50" s="202"/>
      <c r="AC50" s="203" t="e">
        <f t="shared" si="2"/>
        <v>#DIV/0!</v>
      </c>
      <c r="AD50" s="83"/>
      <c r="AE50" s="83"/>
      <c r="AF50" s="209"/>
    </row>
    <row r="51" spans="1:32" x14ac:dyDescent="0.2">
      <c r="A51" s="209"/>
      <c r="B51" s="209"/>
      <c r="C51" s="83"/>
      <c r="D51" s="211"/>
      <c r="E51" s="211"/>
      <c r="F51" s="211"/>
      <c r="G51" s="211"/>
      <c r="H51" s="200"/>
      <c r="I51" s="200"/>
      <c r="J51" s="211"/>
      <c r="K51" s="211"/>
      <c r="L51" s="211"/>
      <c r="M51" s="211"/>
      <c r="N51" s="211"/>
      <c r="O51" s="241" t="s">
        <v>569</v>
      </c>
      <c r="P51" s="233"/>
      <c r="Q51" s="233"/>
      <c r="R51" s="86"/>
      <c r="S51" s="86"/>
      <c r="T51" s="86"/>
      <c r="U51" s="200"/>
      <c r="V51" s="83"/>
      <c r="W51" s="215"/>
      <c r="X51" s="200"/>
      <c r="Y51" s="201" t="e">
        <f t="shared" si="1"/>
        <v>#DIV/0!</v>
      </c>
      <c r="Z51" s="202"/>
      <c r="AA51" s="216"/>
      <c r="AB51" s="202"/>
      <c r="AC51" s="203" t="e">
        <f t="shared" si="2"/>
        <v>#DIV/0!</v>
      </c>
      <c r="AD51" s="83"/>
      <c r="AE51" s="83"/>
      <c r="AF51" s="209"/>
    </row>
    <row r="52" spans="1:32" x14ac:dyDescent="0.2">
      <c r="A52" s="209"/>
      <c r="B52" s="209"/>
      <c r="C52" s="83"/>
      <c r="D52" s="211"/>
      <c r="E52" s="211"/>
      <c r="F52" s="211"/>
      <c r="G52" s="211"/>
      <c r="H52" s="200"/>
      <c r="I52" s="200"/>
      <c r="J52" s="211"/>
      <c r="K52" s="211"/>
      <c r="L52" s="211"/>
      <c r="M52" s="211"/>
      <c r="N52" s="211"/>
      <c r="O52" s="241" t="s">
        <v>569</v>
      </c>
      <c r="P52" s="233"/>
      <c r="Q52" s="233"/>
      <c r="R52" s="86"/>
      <c r="S52" s="86"/>
      <c r="T52" s="86"/>
      <c r="U52" s="200"/>
      <c r="V52" s="83"/>
      <c r="W52" s="215"/>
      <c r="X52" s="200"/>
      <c r="Y52" s="201" t="e">
        <f t="shared" si="1"/>
        <v>#DIV/0!</v>
      </c>
      <c r="Z52" s="202"/>
      <c r="AA52" s="216"/>
      <c r="AB52" s="202"/>
      <c r="AC52" s="203" t="e">
        <f t="shared" si="2"/>
        <v>#DIV/0!</v>
      </c>
      <c r="AD52" s="83"/>
      <c r="AE52" s="83"/>
      <c r="AF52" s="209"/>
    </row>
    <row r="53" spans="1:32" x14ac:dyDescent="0.2">
      <c r="A53" s="209"/>
      <c r="B53" s="209"/>
      <c r="C53" s="83"/>
      <c r="D53" s="211"/>
      <c r="E53" s="211"/>
      <c r="F53" s="211"/>
      <c r="G53" s="211"/>
      <c r="H53" s="200"/>
      <c r="I53" s="200"/>
      <c r="J53" s="211"/>
      <c r="K53" s="211"/>
      <c r="L53" s="211"/>
      <c r="M53" s="211"/>
      <c r="N53" s="211"/>
      <c r="O53" s="241" t="s">
        <v>569</v>
      </c>
      <c r="P53" s="233"/>
      <c r="Q53" s="233"/>
      <c r="R53" s="86"/>
      <c r="S53" s="86"/>
      <c r="T53" s="86"/>
      <c r="U53" s="200"/>
      <c r="V53" s="83"/>
      <c r="W53" s="215"/>
      <c r="X53" s="200"/>
      <c r="Y53" s="201" t="e">
        <f t="shared" si="1"/>
        <v>#DIV/0!</v>
      </c>
      <c r="Z53" s="202"/>
      <c r="AA53" s="216"/>
      <c r="AB53" s="202"/>
      <c r="AC53" s="203" t="e">
        <f t="shared" si="2"/>
        <v>#DIV/0!</v>
      </c>
      <c r="AD53" s="83"/>
      <c r="AE53" s="83"/>
      <c r="AF53" s="209"/>
    </row>
    <row r="54" spans="1:32" x14ac:dyDescent="0.2">
      <c r="A54" s="209"/>
      <c r="B54" s="209"/>
      <c r="C54" s="83"/>
      <c r="D54" s="211"/>
      <c r="E54" s="211"/>
      <c r="F54" s="211"/>
      <c r="G54" s="211"/>
      <c r="H54" s="200"/>
      <c r="I54" s="200"/>
      <c r="J54" s="211"/>
      <c r="K54" s="211"/>
      <c r="L54" s="211"/>
      <c r="M54" s="211"/>
      <c r="N54" s="211"/>
      <c r="O54" s="241" t="s">
        <v>569</v>
      </c>
      <c r="P54" s="233"/>
      <c r="Q54" s="233"/>
      <c r="R54" s="86"/>
      <c r="S54" s="86"/>
      <c r="T54" s="86"/>
      <c r="U54" s="200"/>
      <c r="V54" s="83"/>
      <c r="W54" s="215"/>
      <c r="X54" s="200"/>
      <c r="Y54" s="201" t="e">
        <f t="shared" si="1"/>
        <v>#DIV/0!</v>
      </c>
      <c r="Z54" s="202"/>
      <c r="AA54" s="216"/>
      <c r="AB54" s="202"/>
      <c r="AC54" s="203" t="e">
        <f t="shared" si="2"/>
        <v>#DIV/0!</v>
      </c>
      <c r="AD54" s="83"/>
      <c r="AE54" s="83"/>
      <c r="AF54" s="209"/>
    </row>
    <row r="55" spans="1:32" x14ac:dyDescent="0.2">
      <c r="A55" s="209"/>
      <c r="B55" s="209"/>
      <c r="C55" s="83"/>
      <c r="D55" s="211"/>
      <c r="E55" s="211"/>
      <c r="F55" s="211"/>
      <c r="G55" s="211"/>
      <c r="H55" s="200"/>
      <c r="I55" s="200"/>
      <c r="J55" s="211"/>
      <c r="K55" s="211"/>
      <c r="L55" s="211"/>
      <c r="M55" s="211"/>
      <c r="N55" s="211"/>
      <c r="O55" s="241" t="s">
        <v>569</v>
      </c>
      <c r="P55" s="233"/>
      <c r="Q55" s="233"/>
      <c r="R55" s="86"/>
      <c r="S55" s="86"/>
      <c r="T55" s="86"/>
      <c r="U55" s="200"/>
      <c r="V55" s="83"/>
      <c r="W55" s="215"/>
      <c r="X55" s="200"/>
      <c r="Y55" s="201" t="e">
        <f t="shared" si="1"/>
        <v>#DIV/0!</v>
      </c>
      <c r="Z55" s="202"/>
      <c r="AA55" s="216"/>
      <c r="AB55" s="202"/>
      <c r="AC55" s="203" t="e">
        <f t="shared" si="2"/>
        <v>#DIV/0!</v>
      </c>
      <c r="AD55" s="83"/>
      <c r="AE55" s="83"/>
      <c r="AF55" s="209"/>
    </row>
    <row r="56" spans="1:32" x14ac:dyDescent="0.2">
      <c r="A56" s="209"/>
      <c r="B56" s="209"/>
      <c r="C56" s="83"/>
      <c r="D56" s="211"/>
      <c r="E56" s="211"/>
      <c r="F56" s="211"/>
      <c r="G56" s="211"/>
      <c r="H56" s="200"/>
      <c r="I56" s="200"/>
      <c r="J56" s="211"/>
      <c r="K56" s="211"/>
      <c r="L56" s="211"/>
      <c r="M56" s="211"/>
      <c r="N56" s="211"/>
      <c r="O56" s="241" t="s">
        <v>569</v>
      </c>
      <c r="P56" s="233"/>
      <c r="Q56" s="233"/>
      <c r="R56" s="86"/>
      <c r="S56" s="86"/>
      <c r="T56" s="86"/>
      <c r="U56" s="200"/>
      <c r="V56" s="83"/>
      <c r="W56" s="215"/>
      <c r="X56" s="200"/>
      <c r="Y56" s="201" t="e">
        <f t="shared" si="1"/>
        <v>#DIV/0!</v>
      </c>
      <c r="Z56" s="202"/>
      <c r="AA56" s="216"/>
      <c r="AB56" s="202"/>
      <c r="AC56" s="203" t="e">
        <f t="shared" si="2"/>
        <v>#DIV/0!</v>
      </c>
      <c r="AD56" s="83"/>
      <c r="AE56" s="83"/>
      <c r="AF56" s="209"/>
    </row>
    <row r="57" spans="1:32" x14ac:dyDescent="0.2">
      <c r="A57" s="209"/>
      <c r="B57" s="209"/>
      <c r="C57" s="83"/>
      <c r="D57" s="211"/>
      <c r="E57" s="211"/>
      <c r="F57" s="211"/>
      <c r="G57" s="211"/>
      <c r="H57" s="200"/>
      <c r="I57" s="200"/>
      <c r="J57" s="211"/>
      <c r="K57" s="211"/>
      <c r="L57" s="211"/>
      <c r="M57" s="211"/>
      <c r="N57" s="211"/>
      <c r="O57" s="241" t="s">
        <v>569</v>
      </c>
      <c r="P57" s="233"/>
      <c r="Q57" s="233"/>
      <c r="R57" s="86"/>
      <c r="S57" s="86"/>
      <c r="T57" s="86"/>
      <c r="U57" s="200"/>
      <c r="V57" s="83"/>
      <c r="W57" s="215"/>
      <c r="X57" s="200"/>
      <c r="Y57" s="201" t="e">
        <f t="shared" si="1"/>
        <v>#DIV/0!</v>
      </c>
      <c r="Z57" s="202"/>
      <c r="AA57" s="216"/>
      <c r="AB57" s="202"/>
      <c r="AC57" s="203" t="e">
        <f t="shared" si="2"/>
        <v>#DIV/0!</v>
      </c>
      <c r="AD57" s="83"/>
      <c r="AE57" s="83"/>
      <c r="AF57" s="209"/>
    </row>
    <row r="58" spans="1:32" x14ac:dyDescent="0.2">
      <c r="A58" s="209"/>
      <c r="B58" s="209"/>
      <c r="C58" s="83"/>
      <c r="D58" s="211"/>
      <c r="E58" s="211"/>
      <c r="F58" s="211"/>
      <c r="G58" s="211"/>
      <c r="H58" s="200"/>
      <c r="I58" s="200"/>
      <c r="J58" s="211"/>
      <c r="K58" s="211"/>
      <c r="L58" s="211"/>
      <c r="M58" s="211"/>
      <c r="N58" s="211"/>
      <c r="O58" s="241" t="s">
        <v>569</v>
      </c>
      <c r="P58" s="233"/>
      <c r="Q58" s="233"/>
      <c r="R58" s="86"/>
      <c r="S58" s="86"/>
      <c r="T58" s="86"/>
      <c r="U58" s="200"/>
      <c r="V58" s="83"/>
      <c r="W58" s="215"/>
      <c r="X58" s="200"/>
      <c r="Y58" s="201" t="e">
        <f t="shared" si="1"/>
        <v>#DIV/0!</v>
      </c>
      <c r="Z58" s="202"/>
      <c r="AA58" s="216"/>
      <c r="AB58" s="202"/>
      <c r="AC58" s="203" t="e">
        <f t="shared" si="2"/>
        <v>#DIV/0!</v>
      </c>
      <c r="AD58" s="83"/>
      <c r="AE58" s="83"/>
      <c r="AF58" s="209"/>
    </row>
    <row r="59" spans="1:32" x14ac:dyDescent="0.2">
      <c r="A59" s="209"/>
      <c r="B59" s="209"/>
      <c r="C59" s="83"/>
      <c r="D59" s="211"/>
      <c r="E59" s="211"/>
      <c r="F59" s="211"/>
      <c r="G59" s="211"/>
      <c r="H59" s="200"/>
      <c r="I59" s="200"/>
      <c r="J59" s="211"/>
      <c r="K59" s="211"/>
      <c r="L59" s="211"/>
      <c r="M59" s="211"/>
      <c r="N59" s="211"/>
      <c r="O59" s="241" t="s">
        <v>569</v>
      </c>
      <c r="P59" s="233"/>
      <c r="Q59" s="233"/>
      <c r="R59" s="86"/>
      <c r="S59" s="86"/>
      <c r="T59" s="86"/>
      <c r="U59" s="200"/>
      <c r="V59" s="83"/>
      <c r="W59" s="215"/>
      <c r="X59" s="200"/>
      <c r="Y59" s="201" t="e">
        <f t="shared" si="1"/>
        <v>#DIV/0!</v>
      </c>
      <c r="Z59" s="202"/>
      <c r="AA59" s="216"/>
      <c r="AB59" s="202"/>
      <c r="AC59" s="203" t="e">
        <f t="shared" si="2"/>
        <v>#DIV/0!</v>
      </c>
      <c r="AD59" s="83"/>
      <c r="AE59" s="83"/>
      <c r="AF59" s="209"/>
    </row>
    <row r="60" spans="1:32" x14ac:dyDescent="0.2">
      <c r="A60" s="209"/>
      <c r="B60" s="209"/>
      <c r="C60" s="83"/>
      <c r="D60" s="211"/>
      <c r="E60" s="211"/>
      <c r="F60" s="211"/>
      <c r="G60" s="211"/>
      <c r="H60" s="200"/>
      <c r="I60" s="200"/>
      <c r="J60" s="211"/>
      <c r="K60" s="211"/>
      <c r="L60" s="211"/>
      <c r="M60" s="211"/>
      <c r="N60" s="211"/>
      <c r="O60" s="241" t="s">
        <v>569</v>
      </c>
      <c r="P60" s="233"/>
      <c r="Q60" s="233"/>
      <c r="R60" s="86"/>
      <c r="S60" s="86"/>
      <c r="T60" s="86"/>
      <c r="U60" s="200"/>
      <c r="V60" s="83"/>
      <c r="W60" s="215"/>
      <c r="X60" s="200"/>
      <c r="Y60" s="201" t="e">
        <f t="shared" si="1"/>
        <v>#DIV/0!</v>
      </c>
      <c r="Z60" s="202"/>
      <c r="AA60" s="216"/>
      <c r="AB60" s="202"/>
      <c r="AC60" s="203" t="e">
        <f t="shared" si="2"/>
        <v>#DIV/0!</v>
      </c>
      <c r="AD60" s="83"/>
      <c r="AE60" s="83"/>
      <c r="AF60" s="209"/>
    </row>
    <row r="61" spans="1:32" x14ac:dyDescent="0.2">
      <c r="A61" s="209"/>
      <c r="B61" s="209"/>
      <c r="C61" s="83"/>
      <c r="D61" s="211"/>
      <c r="E61" s="211"/>
      <c r="F61" s="211"/>
      <c r="G61" s="211"/>
      <c r="H61" s="200"/>
      <c r="I61" s="200"/>
      <c r="J61" s="211"/>
      <c r="K61" s="211"/>
      <c r="L61" s="211"/>
      <c r="M61" s="211"/>
      <c r="N61" s="211"/>
      <c r="O61" s="241" t="s">
        <v>569</v>
      </c>
      <c r="P61" s="233"/>
      <c r="Q61" s="233"/>
      <c r="R61" s="86"/>
      <c r="S61" s="86"/>
      <c r="T61" s="86"/>
      <c r="U61" s="200"/>
      <c r="V61" s="83"/>
      <c r="W61" s="215"/>
      <c r="X61" s="200"/>
      <c r="Y61" s="201" t="e">
        <f t="shared" si="1"/>
        <v>#DIV/0!</v>
      </c>
      <c r="Z61" s="202"/>
      <c r="AA61" s="216"/>
      <c r="AB61" s="202"/>
      <c r="AC61" s="203" t="e">
        <f t="shared" si="2"/>
        <v>#DIV/0!</v>
      </c>
      <c r="AD61" s="83"/>
      <c r="AE61" s="83"/>
      <c r="AF61" s="209"/>
    </row>
    <row r="62" spans="1:32" x14ac:dyDescent="0.2">
      <c r="A62" s="209"/>
      <c r="B62" s="209"/>
      <c r="C62" s="83"/>
      <c r="D62" s="211"/>
      <c r="E62" s="211"/>
      <c r="F62" s="211"/>
      <c r="G62" s="211"/>
      <c r="H62" s="200"/>
      <c r="I62" s="200"/>
      <c r="J62" s="211"/>
      <c r="K62" s="211"/>
      <c r="L62" s="211"/>
      <c r="M62" s="211"/>
      <c r="N62" s="211"/>
      <c r="O62" s="241" t="s">
        <v>569</v>
      </c>
      <c r="P62" s="233"/>
      <c r="Q62" s="233"/>
      <c r="R62" s="86"/>
      <c r="S62" s="86"/>
      <c r="T62" s="86"/>
      <c r="U62" s="200"/>
      <c r="V62" s="83"/>
      <c r="W62" s="215"/>
      <c r="X62" s="200"/>
      <c r="Y62" s="201" t="e">
        <f t="shared" si="1"/>
        <v>#DIV/0!</v>
      </c>
      <c r="Z62" s="202"/>
      <c r="AA62" s="216"/>
      <c r="AB62" s="202"/>
      <c r="AC62" s="203" t="e">
        <f t="shared" si="2"/>
        <v>#DIV/0!</v>
      </c>
      <c r="AD62" s="83"/>
      <c r="AE62" s="83"/>
      <c r="AF62" s="209"/>
    </row>
    <row r="63" spans="1:32" x14ac:dyDescent="0.2">
      <c r="A63" s="209"/>
      <c r="B63" s="209"/>
      <c r="C63" s="83"/>
      <c r="D63" s="211"/>
      <c r="E63" s="211"/>
      <c r="F63" s="211"/>
      <c r="G63" s="211"/>
      <c r="H63" s="200"/>
      <c r="I63" s="200"/>
      <c r="J63" s="211"/>
      <c r="K63" s="211"/>
      <c r="L63" s="211"/>
      <c r="M63" s="211"/>
      <c r="N63" s="211"/>
      <c r="O63" s="241" t="s">
        <v>569</v>
      </c>
      <c r="P63" s="233"/>
      <c r="Q63" s="233"/>
      <c r="R63" s="86"/>
      <c r="S63" s="86"/>
      <c r="T63" s="86"/>
      <c r="U63" s="200"/>
      <c r="V63" s="83"/>
      <c r="W63" s="215"/>
      <c r="X63" s="200"/>
      <c r="Y63" s="201" t="e">
        <f t="shared" si="1"/>
        <v>#DIV/0!</v>
      </c>
      <c r="Z63" s="202"/>
      <c r="AA63" s="216"/>
      <c r="AB63" s="202"/>
      <c r="AC63" s="203" t="e">
        <f t="shared" si="2"/>
        <v>#DIV/0!</v>
      </c>
      <c r="AD63" s="83"/>
      <c r="AE63" s="83"/>
      <c r="AF63" s="209"/>
    </row>
    <row r="64" spans="1:32" x14ac:dyDescent="0.2">
      <c r="A64" s="209"/>
      <c r="B64" s="209"/>
      <c r="C64" s="83"/>
      <c r="D64" s="211"/>
      <c r="E64" s="211"/>
      <c r="F64" s="211"/>
      <c r="G64" s="211"/>
      <c r="H64" s="200"/>
      <c r="I64" s="200"/>
      <c r="J64" s="211"/>
      <c r="K64" s="211"/>
      <c r="L64" s="211"/>
      <c r="M64" s="211"/>
      <c r="N64" s="211"/>
      <c r="O64" s="241" t="s">
        <v>569</v>
      </c>
      <c r="P64" s="233"/>
      <c r="Q64" s="233"/>
      <c r="R64" s="86"/>
      <c r="S64" s="86"/>
      <c r="T64" s="86"/>
      <c r="U64" s="200"/>
      <c r="V64" s="83"/>
      <c r="W64" s="215"/>
      <c r="X64" s="200"/>
      <c r="Y64" s="201" t="e">
        <f t="shared" si="1"/>
        <v>#DIV/0!</v>
      </c>
      <c r="Z64" s="202"/>
      <c r="AA64" s="216"/>
      <c r="AB64" s="202"/>
      <c r="AC64" s="203" t="e">
        <f t="shared" si="2"/>
        <v>#DIV/0!</v>
      </c>
      <c r="AD64" s="83"/>
      <c r="AE64" s="83"/>
      <c r="AF64" s="209"/>
    </row>
    <row r="65" spans="1:32" x14ac:dyDescent="0.2">
      <c r="A65" s="209"/>
      <c r="B65" s="209"/>
      <c r="C65" s="83"/>
      <c r="D65" s="211"/>
      <c r="E65" s="211"/>
      <c r="F65" s="211"/>
      <c r="G65" s="211"/>
      <c r="H65" s="200"/>
      <c r="I65" s="200"/>
      <c r="J65" s="211"/>
      <c r="K65" s="211"/>
      <c r="L65" s="211"/>
      <c r="M65" s="211"/>
      <c r="N65" s="211"/>
      <c r="O65" s="241" t="s">
        <v>569</v>
      </c>
      <c r="P65" s="233"/>
      <c r="Q65" s="233"/>
      <c r="R65" s="86"/>
      <c r="S65" s="86"/>
      <c r="T65" s="86"/>
      <c r="U65" s="200"/>
      <c r="V65" s="83"/>
      <c r="W65" s="215"/>
      <c r="X65" s="200"/>
      <c r="Y65" s="201" t="e">
        <f t="shared" si="1"/>
        <v>#DIV/0!</v>
      </c>
      <c r="Z65" s="202"/>
      <c r="AA65" s="216"/>
      <c r="AB65" s="202"/>
      <c r="AC65" s="203" t="e">
        <f t="shared" si="2"/>
        <v>#DIV/0!</v>
      </c>
      <c r="AD65" s="83"/>
      <c r="AE65" s="83"/>
      <c r="AF65" s="209"/>
    </row>
    <row r="66" spans="1:32" x14ac:dyDescent="0.2">
      <c r="A66" s="209"/>
      <c r="B66" s="209"/>
      <c r="C66" s="83"/>
      <c r="D66" s="211"/>
      <c r="E66" s="211"/>
      <c r="F66" s="211"/>
      <c r="G66" s="211"/>
      <c r="H66" s="200"/>
      <c r="I66" s="200"/>
      <c r="J66" s="211"/>
      <c r="K66" s="211"/>
      <c r="L66" s="211"/>
      <c r="M66" s="211"/>
      <c r="N66" s="211"/>
      <c r="O66" s="241" t="s">
        <v>569</v>
      </c>
      <c r="P66" s="233"/>
      <c r="Q66" s="233"/>
      <c r="R66" s="86"/>
      <c r="S66" s="86"/>
      <c r="T66" s="86"/>
      <c r="U66" s="200"/>
      <c r="V66" s="83"/>
      <c r="W66" s="215"/>
      <c r="X66" s="200"/>
      <c r="Y66" s="201" t="e">
        <f t="shared" si="1"/>
        <v>#DIV/0!</v>
      </c>
      <c r="Z66" s="202"/>
      <c r="AA66" s="216"/>
      <c r="AB66" s="202"/>
      <c r="AC66" s="203" t="e">
        <f t="shared" si="2"/>
        <v>#DIV/0!</v>
      </c>
      <c r="AD66" s="83"/>
      <c r="AE66" s="83"/>
      <c r="AF66" s="209"/>
    </row>
    <row r="67" spans="1:32" x14ac:dyDescent="0.2">
      <c r="A67" s="209"/>
      <c r="B67" s="209"/>
      <c r="C67" s="83"/>
      <c r="D67" s="211"/>
      <c r="E67" s="211"/>
      <c r="F67" s="211"/>
      <c r="G67" s="211"/>
      <c r="H67" s="200"/>
      <c r="I67" s="200"/>
      <c r="J67" s="211"/>
      <c r="K67" s="211"/>
      <c r="L67" s="211"/>
      <c r="M67" s="211"/>
      <c r="N67" s="211"/>
      <c r="O67" s="241" t="s">
        <v>569</v>
      </c>
      <c r="P67" s="233"/>
      <c r="Q67" s="233"/>
      <c r="R67" s="86"/>
      <c r="S67" s="86"/>
      <c r="T67" s="86"/>
      <c r="U67" s="200"/>
      <c r="V67" s="83"/>
      <c r="W67" s="215"/>
      <c r="X67" s="200"/>
      <c r="Y67" s="201" t="e">
        <f t="shared" si="1"/>
        <v>#DIV/0!</v>
      </c>
      <c r="Z67" s="202"/>
      <c r="AA67" s="216"/>
      <c r="AB67" s="202"/>
      <c r="AC67" s="203" t="e">
        <f t="shared" si="2"/>
        <v>#DIV/0!</v>
      </c>
      <c r="AD67" s="83"/>
      <c r="AE67" s="83"/>
      <c r="AF67" s="209"/>
    </row>
    <row r="68" spans="1:32" x14ac:dyDescent="0.2">
      <c r="A68" s="209"/>
      <c r="B68" s="209"/>
      <c r="C68" s="83"/>
      <c r="D68" s="211"/>
      <c r="E68" s="211"/>
      <c r="F68" s="211"/>
      <c r="G68" s="211"/>
      <c r="H68" s="200"/>
      <c r="I68" s="200"/>
      <c r="J68" s="211"/>
      <c r="K68" s="211"/>
      <c r="L68" s="211"/>
      <c r="M68" s="211"/>
      <c r="N68" s="211"/>
      <c r="O68" s="241" t="s">
        <v>569</v>
      </c>
      <c r="P68" s="233"/>
      <c r="Q68" s="233"/>
      <c r="R68" s="86"/>
      <c r="S68" s="86"/>
      <c r="T68" s="86"/>
      <c r="U68" s="200"/>
      <c r="V68" s="83"/>
      <c r="W68" s="215"/>
      <c r="X68" s="200"/>
      <c r="Y68" s="201" t="e">
        <f t="shared" si="1"/>
        <v>#DIV/0!</v>
      </c>
      <c r="Z68" s="202"/>
      <c r="AA68" s="216"/>
      <c r="AB68" s="202"/>
      <c r="AC68" s="203" t="e">
        <f t="shared" si="2"/>
        <v>#DIV/0!</v>
      </c>
      <c r="AD68" s="83"/>
      <c r="AE68" s="83"/>
      <c r="AF68" s="209"/>
    </row>
    <row r="69" spans="1:32" x14ac:dyDescent="0.2">
      <c r="A69" s="209"/>
      <c r="B69" s="209"/>
      <c r="C69" s="83"/>
      <c r="D69" s="211"/>
      <c r="E69" s="211"/>
      <c r="F69" s="211"/>
      <c r="G69" s="211"/>
      <c r="H69" s="200"/>
      <c r="I69" s="200"/>
      <c r="J69" s="211"/>
      <c r="K69" s="211"/>
      <c r="L69" s="211"/>
      <c r="M69" s="211"/>
      <c r="N69" s="211"/>
      <c r="O69" s="241" t="s">
        <v>569</v>
      </c>
      <c r="P69" s="233"/>
      <c r="Q69" s="233"/>
      <c r="R69" s="86"/>
      <c r="S69" s="86"/>
      <c r="T69" s="86"/>
      <c r="U69" s="200"/>
      <c r="V69" s="83"/>
      <c r="W69" s="215"/>
      <c r="X69" s="200"/>
      <c r="Y69" s="201" t="e">
        <f t="shared" si="1"/>
        <v>#DIV/0!</v>
      </c>
      <c r="Z69" s="202"/>
      <c r="AA69" s="216"/>
      <c r="AB69" s="202"/>
      <c r="AC69" s="203" t="e">
        <f t="shared" si="2"/>
        <v>#DIV/0!</v>
      </c>
      <c r="AD69" s="83"/>
      <c r="AE69" s="83"/>
      <c r="AF69" s="209"/>
    </row>
    <row r="70" spans="1:32" x14ac:dyDescent="0.2">
      <c r="A70" s="209"/>
      <c r="B70" s="209"/>
      <c r="C70" s="83"/>
      <c r="D70" s="211"/>
      <c r="E70" s="211"/>
      <c r="F70" s="211"/>
      <c r="G70" s="211"/>
      <c r="H70" s="200"/>
      <c r="I70" s="200"/>
      <c r="J70" s="211"/>
      <c r="K70" s="211"/>
      <c r="L70" s="211"/>
      <c r="M70" s="211"/>
      <c r="N70" s="211"/>
      <c r="O70" s="241" t="s">
        <v>569</v>
      </c>
      <c r="P70" s="233"/>
      <c r="Q70" s="233"/>
      <c r="R70" s="86"/>
      <c r="S70" s="86"/>
      <c r="T70" s="86"/>
      <c r="U70" s="200"/>
      <c r="V70" s="83"/>
      <c r="W70" s="215"/>
      <c r="X70" s="200"/>
      <c r="Y70" s="201" t="e">
        <f t="shared" si="1"/>
        <v>#DIV/0!</v>
      </c>
      <c r="Z70" s="202"/>
      <c r="AA70" s="216"/>
      <c r="AB70" s="202"/>
      <c r="AC70" s="203" t="e">
        <f t="shared" si="2"/>
        <v>#DIV/0!</v>
      </c>
      <c r="AD70" s="83"/>
      <c r="AE70" s="83"/>
      <c r="AF70" s="209"/>
    </row>
    <row r="71" spans="1:32" x14ac:dyDescent="0.2">
      <c r="A71" s="209"/>
      <c r="B71" s="209"/>
      <c r="C71" s="83"/>
      <c r="D71" s="211"/>
      <c r="E71" s="211"/>
      <c r="F71" s="211"/>
      <c r="G71" s="211"/>
      <c r="H71" s="200"/>
      <c r="I71" s="200"/>
      <c r="J71" s="211"/>
      <c r="K71" s="211"/>
      <c r="L71" s="211"/>
      <c r="M71" s="211"/>
      <c r="N71" s="211"/>
      <c r="O71" s="241" t="s">
        <v>569</v>
      </c>
      <c r="P71" s="233"/>
      <c r="Q71" s="233"/>
      <c r="R71" s="86"/>
      <c r="S71" s="86"/>
      <c r="T71" s="86"/>
      <c r="U71" s="200"/>
      <c r="V71" s="83"/>
      <c r="W71" s="215"/>
      <c r="X71" s="200"/>
      <c r="Y71" s="201" t="e">
        <f t="shared" si="1"/>
        <v>#DIV/0!</v>
      </c>
      <c r="Z71" s="202"/>
      <c r="AA71" s="216"/>
      <c r="AB71" s="202"/>
      <c r="AC71" s="203" t="e">
        <f t="shared" si="2"/>
        <v>#DIV/0!</v>
      </c>
      <c r="AD71" s="83"/>
      <c r="AE71" s="83"/>
      <c r="AF71" s="209"/>
    </row>
    <row r="72" spans="1:32" x14ac:dyDescent="0.2">
      <c r="A72" s="209"/>
      <c r="B72" s="209"/>
      <c r="C72" s="83"/>
      <c r="D72" s="211"/>
      <c r="E72" s="211"/>
      <c r="F72" s="211"/>
      <c r="G72" s="211"/>
      <c r="H72" s="200"/>
      <c r="I72" s="200"/>
      <c r="J72" s="211"/>
      <c r="K72" s="211"/>
      <c r="L72" s="211"/>
      <c r="M72" s="211"/>
      <c r="N72" s="211"/>
      <c r="O72" s="241" t="s">
        <v>569</v>
      </c>
      <c r="P72" s="233"/>
      <c r="Q72" s="233"/>
      <c r="R72" s="86"/>
      <c r="S72" s="86"/>
      <c r="T72" s="86"/>
      <c r="U72" s="200"/>
      <c r="V72" s="83"/>
      <c r="W72" s="215"/>
      <c r="X72" s="200"/>
      <c r="Y72" s="201" t="e">
        <f t="shared" si="1"/>
        <v>#DIV/0!</v>
      </c>
      <c r="Z72" s="202"/>
      <c r="AA72" s="216"/>
      <c r="AB72" s="202"/>
      <c r="AC72" s="203" t="e">
        <f t="shared" si="2"/>
        <v>#DIV/0!</v>
      </c>
      <c r="AD72" s="83"/>
      <c r="AE72" s="83"/>
      <c r="AF72" s="209"/>
    </row>
    <row r="73" spans="1:32" x14ac:dyDescent="0.2">
      <c r="A73" s="209"/>
      <c r="B73" s="209"/>
      <c r="C73" s="83"/>
      <c r="D73" s="211"/>
      <c r="E73" s="211"/>
      <c r="F73" s="211"/>
      <c r="G73" s="211"/>
      <c r="H73" s="200"/>
      <c r="I73" s="200"/>
      <c r="J73" s="211"/>
      <c r="K73" s="211"/>
      <c r="L73" s="211"/>
      <c r="M73" s="211"/>
      <c r="N73" s="211"/>
      <c r="O73" s="241" t="s">
        <v>569</v>
      </c>
      <c r="P73" s="233"/>
      <c r="Q73" s="233"/>
      <c r="R73" s="86"/>
      <c r="S73" s="86"/>
      <c r="T73" s="86"/>
      <c r="U73" s="200"/>
      <c r="V73" s="83"/>
      <c r="W73" s="215"/>
      <c r="X73" s="200"/>
      <c r="Y73" s="201" t="e">
        <f t="shared" si="1"/>
        <v>#DIV/0!</v>
      </c>
      <c r="Z73" s="202"/>
      <c r="AA73" s="216"/>
      <c r="AB73" s="202"/>
      <c r="AC73" s="203" t="e">
        <f t="shared" si="2"/>
        <v>#DIV/0!</v>
      </c>
      <c r="AD73" s="83"/>
      <c r="AE73" s="83"/>
      <c r="AF73" s="209"/>
    </row>
    <row r="74" spans="1:32" x14ac:dyDescent="0.2">
      <c r="A74" s="209"/>
      <c r="B74" s="209"/>
      <c r="C74" s="83"/>
      <c r="D74" s="211"/>
      <c r="E74" s="211"/>
      <c r="F74" s="211"/>
      <c r="G74" s="211"/>
      <c r="H74" s="200"/>
      <c r="I74" s="200"/>
      <c r="J74" s="211"/>
      <c r="K74" s="211"/>
      <c r="L74" s="211"/>
      <c r="M74" s="211"/>
      <c r="N74" s="211"/>
      <c r="O74" s="241" t="s">
        <v>569</v>
      </c>
      <c r="P74" s="233"/>
      <c r="Q74" s="233"/>
      <c r="R74" s="86"/>
      <c r="S74" s="86"/>
      <c r="T74" s="86"/>
      <c r="U74" s="200"/>
      <c r="V74" s="83"/>
      <c r="W74" s="215"/>
      <c r="X74" s="200"/>
      <c r="Y74" s="201" t="e">
        <f t="shared" si="1"/>
        <v>#DIV/0!</v>
      </c>
      <c r="Z74" s="202"/>
      <c r="AA74" s="216"/>
      <c r="AB74" s="202"/>
      <c r="AC74" s="203" t="e">
        <f t="shared" si="2"/>
        <v>#DIV/0!</v>
      </c>
      <c r="AD74" s="83"/>
      <c r="AE74" s="83"/>
      <c r="AF74" s="209"/>
    </row>
    <row r="75" spans="1:32" x14ac:dyDescent="0.2">
      <c r="A75" s="209"/>
      <c r="B75" s="209"/>
      <c r="C75" s="83"/>
      <c r="D75" s="211"/>
      <c r="E75" s="211"/>
      <c r="F75" s="211"/>
      <c r="G75" s="211"/>
      <c r="H75" s="200"/>
      <c r="I75" s="200"/>
      <c r="J75" s="211"/>
      <c r="K75" s="211"/>
      <c r="L75" s="211"/>
      <c r="M75" s="211"/>
      <c r="N75" s="211"/>
      <c r="O75" s="241" t="s">
        <v>569</v>
      </c>
      <c r="P75" s="233"/>
      <c r="Q75" s="233"/>
      <c r="R75" s="86"/>
      <c r="S75" s="86"/>
      <c r="T75" s="86"/>
      <c r="U75" s="200"/>
      <c r="V75" s="83"/>
      <c r="W75" s="215"/>
      <c r="X75" s="200"/>
      <c r="Y75" s="201" t="e">
        <f t="shared" si="1"/>
        <v>#DIV/0!</v>
      </c>
      <c r="Z75" s="202"/>
      <c r="AA75" s="216"/>
      <c r="AB75" s="202"/>
      <c r="AC75" s="203" t="e">
        <f t="shared" si="2"/>
        <v>#DIV/0!</v>
      </c>
      <c r="AD75" s="83"/>
      <c r="AE75" s="83"/>
      <c r="AF75" s="209"/>
    </row>
    <row r="76" spans="1:32" x14ac:dyDescent="0.2">
      <c r="A76" s="209"/>
      <c r="B76" s="209"/>
      <c r="C76" s="83"/>
      <c r="D76" s="211"/>
      <c r="E76" s="211"/>
      <c r="F76" s="211"/>
      <c r="G76" s="211"/>
      <c r="H76" s="200"/>
      <c r="I76" s="200"/>
      <c r="J76" s="211"/>
      <c r="K76" s="211"/>
      <c r="L76" s="211"/>
      <c r="M76" s="211"/>
      <c r="N76" s="211"/>
      <c r="O76" s="241" t="s">
        <v>569</v>
      </c>
      <c r="P76" s="233"/>
      <c r="Q76" s="233"/>
      <c r="R76" s="86"/>
      <c r="S76" s="86"/>
      <c r="T76" s="86"/>
      <c r="U76" s="200"/>
      <c r="V76" s="83"/>
      <c r="W76" s="215"/>
      <c r="X76" s="200"/>
      <c r="Y76" s="201" t="e">
        <f t="shared" si="1"/>
        <v>#DIV/0!</v>
      </c>
      <c r="Z76" s="202"/>
      <c r="AA76" s="216"/>
      <c r="AB76" s="202"/>
      <c r="AC76" s="203" t="e">
        <f t="shared" si="2"/>
        <v>#DIV/0!</v>
      </c>
      <c r="AD76" s="83"/>
      <c r="AE76" s="83"/>
      <c r="AF76" s="209"/>
    </row>
    <row r="77" spans="1:32" x14ac:dyDescent="0.2">
      <c r="A77" s="209"/>
      <c r="B77" s="209"/>
      <c r="C77" s="83"/>
      <c r="D77" s="211"/>
      <c r="E77" s="211"/>
      <c r="F77" s="211"/>
      <c r="G77" s="211"/>
      <c r="H77" s="200"/>
      <c r="I77" s="200"/>
      <c r="J77" s="211"/>
      <c r="K77" s="211"/>
      <c r="L77" s="211"/>
      <c r="M77" s="211"/>
      <c r="N77" s="211"/>
      <c r="O77" s="241" t="s">
        <v>569</v>
      </c>
      <c r="P77" s="233"/>
      <c r="Q77" s="233"/>
      <c r="R77" s="86"/>
      <c r="S77" s="86"/>
      <c r="T77" s="86"/>
      <c r="U77" s="200"/>
      <c r="V77" s="83"/>
      <c r="W77" s="215"/>
      <c r="X77" s="200"/>
      <c r="Y77" s="201" t="e">
        <f t="shared" si="1"/>
        <v>#DIV/0!</v>
      </c>
      <c r="Z77" s="202"/>
      <c r="AA77" s="216"/>
      <c r="AB77" s="202"/>
      <c r="AC77" s="203" t="e">
        <f t="shared" si="2"/>
        <v>#DIV/0!</v>
      </c>
      <c r="AD77" s="83"/>
      <c r="AE77" s="83"/>
      <c r="AF77" s="209"/>
    </row>
    <row r="78" spans="1:32" x14ac:dyDescent="0.2">
      <c r="A78" s="209"/>
      <c r="B78" s="209"/>
      <c r="C78" s="83"/>
      <c r="D78" s="211"/>
      <c r="E78" s="211"/>
      <c r="F78" s="211"/>
      <c r="G78" s="211"/>
      <c r="H78" s="200"/>
      <c r="I78" s="200"/>
      <c r="J78" s="211"/>
      <c r="K78" s="211"/>
      <c r="L78" s="211"/>
      <c r="M78" s="211"/>
      <c r="N78" s="211"/>
      <c r="O78" s="241" t="s">
        <v>569</v>
      </c>
      <c r="P78" s="233"/>
      <c r="Q78" s="233"/>
      <c r="R78" s="86"/>
      <c r="S78" s="86"/>
      <c r="T78" s="86"/>
      <c r="U78" s="200"/>
      <c r="V78" s="83"/>
      <c r="W78" s="215"/>
      <c r="X78" s="200"/>
      <c r="Y78" s="201" t="e">
        <f t="shared" si="1"/>
        <v>#DIV/0!</v>
      </c>
      <c r="Z78" s="202"/>
      <c r="AA78" s="216"/>
      <c r="AB78" s="202"/>
      <c r="AC78" s="203" t="e">
        <f t="shared" si="2"/>
        <v>#DIV/0!</v>
      </c>
      <c r="AD78" s="83"/>
      <c r="AE78" s="83"/>
      <c r="AF78" s="209"/>
    </row>
    <row r="79" spans="1:32" x14ac:dyDescent="0.2">
      <c r="A79" s="209"/>
      <c r="B79" s="209"/>
      <c r="C79" s="83"/>
      <c r="D79" s="211"/>
      <c r="E79" s="211"/>
      <c r="F79" s="211"/>
      <c r="G79" s="211"/>
      <c r="H79" s="200"/>
      <c r="I79" s="200"/>
      <c r="J79" s="211"/>
      <c r="K79" s="211"/>
      <c r="L79" s="211"/>
      <c r="M79" s="211"/>
      <c r="N79" s="211"/>
      <c r="O79" s="241" t="s">
        <v>569</v>
      </c>
      <c r="P79" s="233"/>
      <c r="Q79" s="233"/>
      <c r="R79" s="86"/>
      <c r="S79" s="86"/>
      <c r="T79" s="86"/>
      <c r="U79" s="200"/>
      <c r="V79" s="83"/>
      <c r="W79" s="215"/>
      <c r="X79" s="200"/>
      <c r="Y79" s="201" t="e">
        <f t="shared" si="1"/>
        <v>#DIV/0!</v>
      </c>
      <c r="Z79" s="202"/>
      <c r="AA79" s="216"/>
      <c r="AB79" s="202"/>
      <c r="AC79" s="203" t="e">
        <f t="shared" si="2"/>
        <v>#DIV/0!</v>
      </c>
      <c r="AD79" s="83"/>
      <c r="AE79" s="83"/>
      <c r="AF79" s="209"/>
    </row>
    <row r="80" spans="1:32" x14ac:dyDescent="0.2">
      <c r="A80" s="209"/>
      <c r="B80" s="209"/>
      <c r="C80" s="83"/>
      <c r="D80" s="211"/>
      <c r="E80" s="211"/>
      <c r="F80" s="211"/>
      <c r="G80" s="211"/>
      <c r="H80" s="200"/>
      <c r="I80" s="200"/>
      <c r="J80" s="211"/>
      <c r="K80" s="211"/>
      <c r="L80" s="211"/>
      <c r="M80" s="211"/>
      <c r="N80" s="211"/>
      <c r="O80" s="241" t="s">
        <v>569</v>
      </c>
      <c r="P80" s="233"/>
      <c r="Q80" s="233"/>
      <c r="R80" s="86"/>
      <c r="S80" s="86"/>
      <c r="T80" s="86"/>
      <c r="U80" s="200"/>
      <c r="V80" s="83"/>
      <c r="W80" s="215"/>
      <c r="X80" s="200"/>
      <c r="Y80" s="201" t="e">
        <f t="shared" si="1"/>
        <v>#DIV/0!</v>
      </c>
      <c r="Z80" s="202"/>
      <c r="AA80" s="216"/>
      <c r="AB80" s="202"/>
      <c r="AC80" s="203" t="e">
        <f t="shared" si="2"/>
        <v>#DIV/0!</v>
      </c>
      <c r="AD80" s="83"/>
      <c r="AE80" s="83"/>
      <c r="AF80" s="209"/>
    </row>
    <row r="81" spans="1:32" x14ac:dyDescent="0.2">
      <c r="A81" s="209"/>
      <c r="B81" s="209"/>
      <c r="C81" s="83"/>
      <c r="D81" s="211"/>
      <c r="E81" s="211"/>
      <c r="F81" s="211"/>
      <c r="G81" s="211"/>
      <c r="H81" s="200"/>
      <c r="I81" s="200"/>
      <c r="J81" s="211"/>
      <c r="K81" s="211"/>
      <c r="L81" s="211"/>
      <c r="M81" s="211"/>
      <c r="N81" s="211"/>
      <c r="O81" s="241" t="s">
        <v>569</v>
      </c>
      <c r="P81" s="233"/>
      <c r="Q81" s="233"/>
      <c r="R81" s="86"/>
      <c r="S81" s="86"/>
      <c r="T81" s="86"/>
      <c r="U81" s="200"/>
      <c r="V81" s="83"/>
      <c r="W81" s="215"/>
      <c r="X81" s="200"/>
      <c r="Y81" s="201" t="e">
        <f t="shared" si="1"/>
        <v>#DIV/0!</v>
      </c>
      <c r="Z81" s="202"/>
      <c r="AA81" s="216"/>
      <c r="AB81" s="202"/>
      <c r="AC81" s="203" t="e">
        <f t="shared" si="2"/>
        <v>#DIV/0!</v>
      </c>
      <c r="AD81" s="83"/>
      <c r="AE81" s="83"/>
      <c r="AF81" s="209"/>
    </row>
    <row r="82" spans="1:32" x14ac:dyDescent="0.2">
      <c r="A82" s="209"/>
      <c r="B82" s="209"/>
      <c r="C82" s="83"/>
      <c r="D82" s="211"/>
      <c r="E82" s="211"/>
      <c r="F82" s="211"/>
      <c r="G82" s="211"/>
      <c r="H82" s="200"/>
      <c r="I82" s="200"/>
      <c r="J82" s="211"/>
      <c r="K82" s="211"/>
      <c r="L82" s="211"/>
      <c r="M82" s="211"/>
      <c r="N82" s="211"/>
      <c r="O82" s="241" t="s">
        <v>569</v>
      </c>
      <c r="P82" s="233"/>
      <c r="Q82" s="233"/>
      <c r="R82" s="86"/>
      <c r="S82" s="86"/>
      <c r="T82" s="86"/>
      <c r="U82" s="200"/>
      <c r="V82" s="83"/>
      <c r="W82" s="215"/>
      <c r="X82" s="200"/>
      <c r="Y82" s="201" t="e">
        <f t="shared" si="1"/>
        <v>#DIV/0!</v>
      </c>
      <c r="Z82" s="202"/>
      <c r="AA82" s="216"/>
      <c r="AB82" s="202"/>
      <c r="AC82" s="203" t="e">
        <f t="shared" si="2"/>
        <v>#DIV/0!</v>
      </c>
      <c r="AD82" s="83"/>
      <c r="AE82" s="83"/>
      <c r="AF82" s="209"/>
    </row>
    <row r="83" spans="1:32" x14ac:dyDescent="0.2">
      <c r="A83" s="209"/>
      <c r="B83" s="209"/>
      <c r="C83" s="83"/>
      <c r="D83" s="211"/>
      <c r="E83" s="211"/>
      <c r="F83" s="211"/>
      <c r="G83" s="211"/>
      <c r="H83" s="200"/>
      <c r="I83" s="200"/>
      <c r="J83" s="211"/>
      <c r="K83" s="211"/>
      <c r="L83" s="211"/>
      <c r="M83" s="211"/>
      <c r="N83" s="211"/>
      <c r="O83" s="241" t="s">
        <v>569</v>
      </c>
      <c r="P83" s="233"/>
      <c r="Q83" s="233"/>
      <c r="R83" s="86"/>
      <c r="S83" s="86"/>
      <c r="T83" s="86"/>
      <c r="U83" s="200"/>
      <c r="V83" s="83"/>
      <c r="W83" s="215"/>
      <c r="X83" s="200"/>
      <c r="Y83" s="201" t="e">
        <f t="shared" si="1"/>
        <v>#DIV/0!</v>
      </c>
      <c r="Z83" s="202"/>
      <c r="AA83" s="216"/>
      <c r="AB83" s="202"/>
      <c r="AC83" s="203" t="e">
        <f t="shared" si="2"/>
        <v>#DIV/0!</v>
      </c>
      <c r="AD83" s="83"/>
      <c r="AE83" s="83"/>
      <c r="AF83" s="209"/>
    </row>
    <row r="84" spans="1:32" x14ac:dyDescent="0.2">
      <c r="A84" s="209"/>
      <c r="B84" s="209"/>
      <c r="C84" s="83"/>
      <c r="D84" s="211"/>
      <c r="E84" s="211"/>
      <c r="F84" s="211"/>
      <c r="G84" s="211"/>
      <c r="H84" s="200"/>
      <c r="I84" s="200"/>
      <c r="J84" s="211"/>
      <c r="K84" s="211"/>
      <c r="L84" s="211"/>
      <c r="M84" s="211"/>
      <c r="N84" s="211"/>
      <c r="O84" s="241" t="s">
        <v>569</v>
      </c>
      <c r="P84" s="233"/>
      <c r="Q84" s="233"/>
      <c r="R84" s="86"/>
      <c r="S84" s="86"/>
      <c r="T84" s="86"/>
      <c r="U84" s="200"/>
      <c r="V84" s="83"/>
      <c r="W84" s="215"/>
      <c r="X84" s="200"/>
      <c r="Y84" s="201" t="e">
        <f t="shared" ref="Y84:Y147" si="3">X84/U84</f>
        <v>#DIV/0!</v>
      </c>
      <c r="Z84" s="202"/>
      <c r="AA84" s="216"/>
      <c r="AB84" s="202"/>
      <c r="AC84" s="203" t="e">
        <f t="shared" ref="AC84:AC147" si="4">AB84/Z84</f>
        <v>#DIV/0!</v>
      </c>
      <c r="AD84" s="83"/>
      <c r="AE84" s="83"/>
      <c r="AF84" s="209"/>
    </row>
    <row r="85" spans="1:32" x14ac:dyDescent="0.2">
      <c r="A85" s="209"/>
      <c r="B85" s="209"/>
      <c r="C85" s="83"/>
      <c r="D85" s="211"/>
      <c r="E85" s="211"/>
      <c r="F85" s="211"/>
      <c r="G85" s="211"/>
      <c r="H85" s="200"/>
      <c r="I85" s="200"/>
      <c r="J85" s="211"/>
      <c r="K85" s="211"/>
      <c r="L85" s="211"/>
      <c r="M85" s="211"/>
      <c r="N85" s="211"/>
      <c r="O85" s="241" t="s">
        <v>569</v>
      </c>
      <c r="P85" s="233"/>
      <c r="Q85" s="233"/>
      <c r="R85" s="86"/>
      <c r="S85" s="86"/>
      <c r="T85" s="86"/>
      <c r="U85" s="200"/>
      <c r="V85" s="83"/>
      <c r="W85" s="215"/>
      <c r="X85" s="200"/>
      <c r="Y85" s="201" t="e">
        <f t="shared" si="3"/>
        <v>#DIV/0!</v>
      </c>
      <c r="Z85" s="202"/>
      <c r="AA85" s="216"/>
      <c r="AB85" s="202"/>
      <c r="AC85" s="203" t="e">
        <f t="shared" si="4"/>
        <v>#DIV/0!</v>
      </c>
      <c r="AD85" s="83"/>
      <c r="AE85" s="83"/>
      <c r="AF85" s="209"/>
    </row>
    <row r="86" spans="1:32" x14ac:dyDescent="0.2">
      <c r="A86" s="209"/>
      <c r="B86" s="209"/>
      <c r="C86" s="83"/>
      <c r="D86" s="211"/>
      <c r="E86" s="211"/>
      <c r="F86" s="211"/>
      <c r="G86" s="211"/>
      <c r="H86" s="200"/>
      <c r="I86" s="200"/>
      <c r="J86" s="211"/>
      <c r="K86" s="211"/>
      <c r="L86" s="211"/>
      <c r="M86" s="211"/>
      <c r="N86" s="211"/>
      <c r="O86" s="241" t="s">
        <v>569</v>
      </c>
      <c r="P86" s="233"/>
      <c r="Q86" s="233"/>
      <c r="R86" s="86"/>
      <c r="S86" s="86"/>
      <c r="T86" s="86"/>
      <c r="U86" s="200"/>
      <c r="V86" s="83"/>
      <c r="W86" s="215"/>
      <c r="X86" s="200"/>
      <c r="Y86" s="201" t="e">
        <f t="shared" si="3"/>
        <v>#DIV/0!</v>
      </c>
      <c r="Z86" s="202"/>
      <c r="AA86" s="216"/>
      <c r="AB86" s="202"/>
      <c r="AC86" s="203" t="e">
        <f t="shared" si="4"/>
        <v>#DIV/0!</v>
      </c>
      <c r="AD86" s="83"/>
      <c r="AE86" s="83"/>
      <c r="AF86" s="209"/>
    </row>
    <row r="87" spans="1:32" x14ac:dyDescent="0.2">
      <c r="A87" s="209"/>
      <c r="B87" s="209"/>
      <c r="C87" s="83"/>
      <c r="D87" s="211"/>
      <c r="E87" s="211"/>
      <c r="F87" s="211"/>
      <c r="G87" s="211"/>
      <c r="H87" s="200"/>
      <c r="I87" s="200"/>
      <c r="J87" s="211"/>
      <c r="K87" s="211"/>
      <c r="L87" s="211"/>
      <c r="M87" s="211"/>
      <c r="N87" s="211"/>
      <c r="O87" s="241" t="s">
        <v>569</v>
      </c>
      <c r="P87" s="233"/>
      <c r="Q87" s="233"/>
      <c r="R87" s="86"/>
      <c r="S87" s="86"/>
      <c r="T87" s="86"/>
      <c r="U87" s="200"/>
      <c r="V87" s="83"/>
      <c r="W87" s="215"/>
      <c r="X87" s="200"/>
      <c r="Y87" s="201" t="e">
        <f t="shared" si="3"/>
        <v>#DIV/0!</v>
      </c>
      <c r="Z87" s="202"/>
      <c r="AA87" s="216"/>
      <c r="AB87" s="202"/>
      <c r="AC87" s="203" t="e">
        <f t="shared" si="4"/>
        <v>#DIV/0!</v>
      </c>
      <c r="AD87" s="83"/>
      <c r="AE87" s="83"/>
      <c r="AF87" s="209"/>
    </row>
    <row r="88" spans="1:32" x14ac:dyDescent="0.2">
      <c r="A88" s="209"/>
      <c r="B88" s="209"/>
      <c r="C88" s="83"/>
      <c r="D88" s="211"/>
      <c r="E88" s="211"/>
      <c r="F88" s="211"/>
      <c r="G88" s="211"/>
      <c r="H88" s="200"/>
      <c r="I88" s="200"/>
      <c r="J88" s="211"/>
      <c r="K88" s="211"/>
      <c r="L88" s="211"/>
      <c r="M88" s="211"/>
      <c r="N88" s="211"/>
      <c r="O88" s="241" t="s">
        <v>569</v>
      </c>
      <c r="P88" s="233"/>
      <c r="Q88" s="233"/>
      <c r="R88" s="86"/>
      <c r="S88" s="86"/>
      <c r="T88" s="86"/>
      <c r="U88" s="200"/>
      <c r="V88" s="83"/>
      <c r="W88" s="215"/>
      <c r="X88" s="200"/>
      <c r="Y88" s="201" t="e">
        <f t="shared" si="3"/>
        <v>#DIV/0!</v>
      </c>
      <c r="Z88" s="202"/>
      <c r="AA88" s="216"/>
      <c r="AB88" s="202"/>
      <c r="AC88" s="203" t="e">
        <f t="shared" si="4"/>
        <v>#DIV/0!</v>
      </c>
      <c r="AD88" s="83"/>
      <c r="AE88" s="83"/>
      <c r="AF88" s="209"/>
    </row>
    <row r="89" spans="1:32" x14ac:dyDescent="0.2">
      <c r="A89" s="209"/>
      <c r="B89" s="209"/>
      <c r="C89" s="83"/>
      <c r="D89" s="211"/>
      <c r="E89" s="211"/>
      <c r="F89" s="211"/>
      <c r="G89" s="211"/>
      <c r="H89" s="200"/>
      <c r="I89" s="200"/>
      <c r="J89" s="211"/>
      <c r="K89" s="211"/>
      <c r="L89" s="211"/>
      <c r="M89" s="211"/>
      <c r="N89" s="211"/>
      <c r="O89" s="241" t="s">
        <v>569</v>
      </c>
      <c r="P89" s="233"/>
      <c r="Q89" s="233"/>
      <c r="R89" s="86"/>
      <c r="S89" s="86"/>
      <c r="T89" s="86"/>
      <c r="U89" s="200"/>
      <c r="V89" s="83"/>
      <c r="W89" s="215"/>
      <c r="X89" s="200"/>
      <c r="Y89" s="201" t="e">
        <f t="shared" si="3"/>
        <v>#DIV/0!</v>
      </c>
      <c r="Z89" s="202"/>
      <c r="AA89" s="216"/>
      <c r="AB89" s="202"/>
      <c r="AC89" s="203" t="e">
        <f t="shared" si="4"/>
        <v>#DIV/0!</v>
      </c>
      <c r="AD89" s="83"/>
      <c r="AE89" s="83"/>
      <c r="AF89" s="209"/>
    </row>
    <row r="90" spans="1:32" x14ac:dyDescent="0.2">
      <c r="A90" s="209"/>
      <c r="B90" s="209"/>
      <c r="C90" s="83"/>
      <c r="D90" s="211"/>
      <c r="E90" s="211"/>
      <c r="F90" s="211"/>
      <c r="G90" s="211"/>
      <c r="H90" s="200"/>
      <c r="I90" s="200"/>
      <c r="J90" s="211"/>
      <c r="K90" s="211"/>
      <c r="L90" s="211"/>
      <c r="M90" s="211"/>
      <c r="N90" s="211"/>
      <c r="O90" s="241" t="s">
        <v>569</v>
      </c>
      <c r="P90" s="233"/>
      <c r="Q90" s="233"/>
      <c r="R90" s="86"/>
      <c r="S90" s="86"/>
      <c r="T90" s="86"/>
      <c r="U90" s="200"/>
      <c r="V90" s="83"/>
      <c r="W90" s="215"/>
      <c r="X90" s="200"/>
      <c r="Y90" s="201" t="e">
        <f t="shared" si="3"/>
        <v>#DIV/0!</v>
      </c>
      <c r="Z90" s="202"/>
      <c r="AA90" s="216"/>
      <c r="AB90" s="202"/>
      <c r="AC90" s="203" t="e">
        <f t="shared" si="4"/>
        <v>#DIV/0!</v>
      </c>
      <c r="AD90" s="83"/>
      <c r="AE90" s="83"/>
      <c r="AF90" s="209"/>
    </row>
    <row r="91" spans="1:32" x14ac:dyDescent="0.2">
      <c r="A91" s="209"/>
      <c r="B91" s="209"/>
      <c r="C91" s="83"/>
      <c r="D91" s="211"/>
      <c r="E91" s="211"/>
      <c r="F91" s="211"/>
      <c r="G91" s="211"/>
      <c r="H91" s="200"/>
      <c r="I91" s="200"/>
      <c r="J91" s="211"/>
      <c r="K91" s="211"/>
      <c r="L91" s="211"/>
      <c r="M91" s="211"/>
      <c r="N91" s="211"/>
      <c r="O91" s="241" t="s">
        <v>569</v>
      </c>
      <c r="P91" s="233"/>
      <c r="Q91" s="233"/>
      <c r="R91" s="86"/>
      <c r="S91" s="86"/>
      <c r="T91" s="86"/>
      <c r="U91" s="200"/>
      <c r="V91" s="83"/>
      <c r="W91" s="215"/>
      <c r="X91" s="200"/>
      <c r="Y91" s="201" t="e">
        <f t="shared" si="3"/>
        <v>#DIV/0!</v>
      </c>
      <c r="Z91" s="202"/>
      <c r="AA91" s="216"/>
      <c r="AB91" s="202"/>
      <c r="AC91" s="203" t="e">
        <f t="shared" si="4"/>
        <v>#DIV/0!</v>
      </c>
      <c r="AD91" s="83"/>
      <c r="AE91" s="83"/>
      <c r="AF91" s="209"/>
    </row>
    <row r="92" spans="1:32" x14ac:dyDescent="0.2">
      <c r="A92" s="209"/>
      <c r="B92" s="209"/>
      <c r="C92" s="83"/>
      <c r="D92" s="211"/>
      <c r="E92" s="211"/>
      <c r="F92" s="211"/>
      <c r="G92" s="211"/>
      <c r="H92" s="200"/>
      <c r="I92" s="200"/>
      <c r="J92" s="211"/>
      <c r="K92" s="211"/>
      <c r="L92" s="211"/>
      <c r="M92" s="211"/>
      <c r="N92" s="211"/>
      <c r="O92" s="241" t="s">
        <v>569</v>
      </c>
      <c r="P92" s="233"/>
      <c r="Q92" s="233"/>
      <c r="R92" s="86"/>
      <c r="S92" s="86"/>
      <c r="T92" s="86"/>
      <c r="U92" s="200"/>
      <c r="V92" s="83"/>
      <c r="W92" s="215"/>
      <c r="X92" s="200"/>
      <c r="Y92" s="201" t="e">
        <f t="shared" si="3"/>
        <v>#DIV/0!</v>
      </c>
      <c r="Z92" s="202"/>
      <c r="AA92" s="216"/>
      <c r="AB92" s="202"/>
      <c r="AC92" s="203" t="e">
        <f t="shared" si="4"/>
        <v>#DIV/0!</v>
      </c>
      <c r="AD92" s="83"/>
      <c r="AE92" s="83"/>
      <c r="AF92" s="209"/>
    </row>
    <row r="93" spans="1:32" x14ac:dyDescent="0.2">
      <c r="A93" s="209"/>
      <c r="B93" s="209"/>
      <c r="C93" s="83"/>
      <c r="D93" s="211"/>
      <c r="E93" s="211"/>
      <c r="F93" s="211"/>
      <c r="G93" s="211"/>
      <c r="H93" s="200"/>
      <c r="I93" s="200"/>
      <c r="J93" s="211"/>
      <c r="K93" s="211"/>
      <c r="L93" s="211"/>
      <c r="M93" s="211"/>
      <c r="N93" s="211"/>
      <c r="O93" s="241" t="s">
        <v>569</v>
      </c>
      <c r="P93" s="233"/>
      <c r="Q93" s="233"/>
      <c r="R93" s="86"/>
      <c r="S93" s="86"/>
      <c r="T93" s="86"/>
      <c r="U93" s="200"/>
      <c r="V93" s="83"/>
      <c r="W93" s="215"/>
      <c r="X93" s="200"/>
      <c r="Y93" s="201" t="e">
        <f t="shared" si="3"/>
        <v>#DIV/0!</v>
      </c>
      <c r="Z93" s="202"/>
      <c r="AA93" s="216"/>
      <c r="AB93" s="202"/>
      <c r="AC93" s="203" t="e">
        <f t="shared" si="4"/>
        <v>#DIV/0!</v>
      </c>
      <c r="AD93" s="83"/>
      <c r="AE93" s="83"/>
      <c r="AF93" s="209"/>
    </row>
    <row r="94" spans="1:32" x14ac:dyDescent="0.2">
      <c r="A94" s="209"/>
      <c r="B94" s="209"/>
      <c r="C94" s="83"/>
      <c r="D94" s="211"/>
      <c r="E94" s="211"/>
      <c r="F94" s="211"/>
      <c r="G94" s="211"/>
      <c r="H94" s="200"/>
      <c r="I94" s="200"/>
      <c r="J94" s="211"/>
      <c r="K94" s="211"/>
      <c r="L94" s="211"/>
      <c r="M94" s="211"/>
      <c r="N94" s="211"/>
      <c r="O94" s="241" t="s">
        <v>569</v>
      </c>
      <c r="P94" s="233"/>
      <c r="Q94" s="233"/>
      <c r="R94" s="86"/>
      <c r="S94" s="86"/>
      <c r="T94" s="86"/>
      <c r="U94" s="200"/>
      <c r="V94" s="83"/>
      <c r="W94" s="215"/>
      <c r="X94" s="200"/>
      <c r="Y94" s="201" t="e">
        <f t="shared" si="3"/>
        <v>#DIV/0!</v>
      </c>
      <c r="Z94" s="202"/>
      <c r="AA94" s="216"/>
      <c r="AB94" s="202"/>
      <c r="AC94" s="203" t="e">
        <f t="shared" si="4"/>
        <v>#DIV/0!</v>
      </c>
      <c r="AD94" s="83"/>
      <c r="AE94" s="83"/>
      <c r="AF94" s="209"/>
    </row>
    <row r="95" spans="1:32" x14ac:dyDescent="0.2">
      <c r="A95" s="209"/>
      <c r="B95" s="209"/>
      <c r="C95" s="83"/>
      <c r="D95" s="211"/>
      <c r="E95" s="211"/>
      <c r="F95" s="211"/>
      <c r="G95" s="211"/>
      <c r="H95" s="200"/>
      <c r="I95" s="200"/>
      <c r="J95" s="211"/>
      <c r="K95" s="211"/>
      <c r="L95" s="211"/>
      <c r="M95" s="211"/>
      <c r="N95" s="211"/>
      <c r="O95" s="241" t="s">
        <v>569</v>
      </c>
      <c r="P95" s="233"/>
      <c r="Q95" s="233"/>
      <c r="R95" s="86"/>
      <c r="S95" s="86"/>
      <c r="T95" s="86"/>
      <c r="U95" s="200"/>
      <c r="V95" s="83"/>
      <c r="W95" s="215"/>
      <c r="X95" s="200"/>
      <c r="Y95" s="201" t="e">
        <f t="shared" si="3"/>
        <v>#DIV/0!</v>
      </c>
      <c r="Z95" s="202"/>
      <c r="AA95" s="216"/>
      <c r="AB95" s="202"/>
      <c r="AC95" s="203" t="e">
        <f t="shared" si="4"/>
        <v>#DIV/0!</v>
      </c>
      <c r="AD95" s="83"/>
      <c r="AE95" s="83"/>
      <c r="AF95" s="209"/>
    </row>
    <row r="96" spans="1:32" x14ac:dyDescent="0.2">
      <c r="A96" s="209"/>
      <c r="B96" s="209"/>
      <c r="C96" s="83"/>
      <c r="D96" s="211"/>
      <c r="E96" s="211"/>
      <c r="F96" s="211"/>
      <c r="G96" s="211"/>
      <c r="H96" s="200"/>
      <c r="I96" s="200"/>
      <c r="J96" s="211"/>
      <c r="K96" s="211"/>
      <c r="L96" s="211"/>
      <c r="M96" s="211"/>
      <c r="N96" s="211"/>
      <c r="O96" s="241" t="s">
        <v>569</v>
      </c>
      <c r="P96" s="233"/>
      <c r="Q96" s="233"/>
      <c r="R96" s="86"/>
      <c r="S96" s="86"/>
      <c r="T96" s="86"/>
      <c r="U96" s="200"/>
      <c r="V96" s="83"/>
      <c r="W96" s="215"/>
      <c r="X96" s="200"/>
      <c r="Y96" s="201" t="e">
        <f t="shared" si="3"/>
        <v>#DIV/0!</v>
      </c>
      <c r="Z96" s="202"/>
      <c r="AA96" s="216"/>
      <c r="AB96" s="202"/>
      <c r="AC96" s="203" t="e">
        <f t="shared" si="4"/>
        <v>#DIV/0!</v>
      </c>
      <c r="AD96" s="83"/>
      <c r="AE96" s="83"/>
      <c r="AF96" s="209"/>
    </row>
    <row r="97" spans="1:32" x14ac:dyDescent="0.2">
      <c r="A97" s="209"/>
      <c r="B97" s="209"/>
      <c r="C97" s="83"/>
      <c r="D97" s="211"/>
      <c r="E97" s="211"/>
      <c r="F97" s="211"/>
      <c r="G97" s="211"/>
      <c r="H97" s="200"/>
      <c r="I97" s="200"/>
      <c r="J97" s="211"/>
      <c r="K97" s="211"/>
      <c r="L97" s="211"/>
      <c r="M97" s="211"/>
      <c r="N97" s="211"/>
      <c r="O97" s="241" t="s">
        <v>569</v>
      </c>
      <c r="P97" s="233"/>
      <c r="Q97" s="233"/>
      <c r="R97" s="86"/>
      <c r="S97" s="86"/>
      <c r="T97" s="86"/>
      <c r="U97" s="200"/>
      <c r="V97" s="83"/>
      <c r="W97" s="215"/>
      <c r="X97" s="200"/>
      <c r="Y97" s="201" t="e">
        <f t="shared" si="3"/>
        <v>#DIV/0!</v>
      </c>
      <c r="Z97" s="202"/>
      <c r="AA97" s="216"/>
      <c r="AB97" s="202"/>
      <c r="AC97" s="203" t="e">
        <f t="shared" si="4"/>
        <v>#DIV/0!</v>
      </c>
      <c r="AD97" s="83"/>
      <c r="AE97" s="83"/>
      <c r="AF97" s="209"/>
    </row>
    <row r="98" spans="1:32" x14ac:dyDescent="0.2">
      <c r="A98" s="209"/>
      <c r="B98" s="209"/>
      <c r="C98" s="83"/>
      <c r="D98" s="211"/>
      <c r="E98" s="211"/>
      <c r="F98" s="211"/>
      <c r="G98" s="211"/>
      <c r="H98" s="200"/>
      <c r="I98" s="200"/>
      <c r="J98" s="211"/>
      <c r="K98" s="211"/>
      <c r="L98" s="211"/>
      <c r="M98" s="211"/>
      <c r="N98" s="211"/>
      <c r="O98" s="241" t="s">
        <v>569</v>
      </c>
      <c r="P98" s="233"/>
      <c r="Q98" s="233"/>
      <c r="R98" s="86"/>
      <c r="S98" s="86"/>
      <c r="T98" s="86"/>
      <c r="U98" s="200"/>
      <c r="V98" s="83"/>
      <c r="W98" s="215"/>
      <c r="X98" s="200"/>
      <c r="Y98" s="201" t="e">
        <f t="shared" si="3"/>
        <v>#DIV/0!</v>
      </c>
      <c r="Z98" s="202"/>
      <c r="AA98" s="216"/>
      <c r="AB98" s="202"/>
      <c r="AC98" s="203" t="e">
        <f t="shared" si="4"/>
        <v>#DIV/0!</v>
      </c>
      <c r="AD98" s="83"/>
      <c r="AE98" s="83"/>
      <c r="AF98" s="209"/>
    </row>
    <row r="99" spans="1:32" x14ac:dyDescent="0.2">
      <c r="A99" s="209"/>
      <c r="B99" s="209"/>
      <c r="C99" s="83"/>
      <c r="D99" s="211"/>
      <c r="E99" s="211"/>
      <c r="F99" s="211"/>
      <c r="G99" s="211"/>
      <c r="H99" s="200"/>
      <c r="I99" s="200"/>
      <c r="J99" s="211"/>
      <c r="K99" s="211"/>
      <c r="L99" s="211"/>
      <c r="M99" s="211"/>
      <c r="N99" s="211"/>
      <c r="O99" s="241" t="s">
        <v>569</v>
      </c>
      <c r="P99" s="233"/>
      <c r="Q99" s="233"/>
      <c r="R99" s="86"/>
      <c r="S99" s="86"/>
      <c r="T99" s="86"/>
      <c r="U99" s="200"/>
      <c r="V99" s="83"/>
      <c r="W99" s="215"/>
      <c r="X99" s="200"/>
      <c r="Y99" s="201" t="e">
        <f t="shared" si="3"/>
        <v>#DIV/0!</v>
      </c>
      <c r="Z99" s="202"/>
      <c r="AA99" s="216"/>
      <c r="AB99" s="202"/>
      <c r="AC99" s="203" t="e">
        <f t="shared" si="4"/>
        <v>#DIV/0!</v>
      </c>
      <c r="AD99" s="83"/>
      <c r="AE99" s="83"/>
      <c r="AF99" s="209"/>
    </row>
    <row r="100" spans="1:32" x14ac:dyDescent="0.2">
      <c r="A100" s="209"/>
      <c r="B100" s="209"/>
      <c r="C100" s="83"/>
      <c r="D100" s="211"/>
      <c r="E100" s="211"/>
      <c r="F100" s="211"/>
      <c r="G100" s="211"/>
      <c r="H100" s="200"/>
      <c r="I100" s="200"/>
      <c r="J100" s="211"/>
      <c r="K100" s="211"/>
      <c r="L100" s="211"/>
      <c r="M100" s="211"/>
      <c r="N100" s="211"/>
      <c r="O100" s="241" t="s">
        <v>569</v>
      </c>
      <c r="P100" s="233"/>
      <c r="Q100" s="233"/>
      <c r="R100" s="86"/>
      <c r="S100" s="86"/>
      <c r="T100" s="86"/>
      <c r="U100" s="200"/>
      <c r="V100" s="83"/>
      <c r="W100" s="215"/>
      <c r="X100" s="200"/>
      <c r="Y100" s="201" t="e">
        <f t="shared" si="3"/>
        <v>#DIV/0!</v>
      </c>
      <c r="Z100" s="202"/>
      <c r="AA100" s="216"/>
      <c r="AB100" s="202"/>
      <c r="AC100" s="203" t="e">
        <f t="shared" si="4"/>
        <v>#DIV/0!</v>
      </c>
      <c r="AD100" s="83"/>
      <c r="AE100" s="83"/>
      <c r="AF100" s="209"/>
    </row>
    <row r="101" spans="1:32" x14ac:dyDescent="0.2">
      <c r="A101" s="209"/>
      <c r="B101" s="209"/>
      <c r="C101" s="83"/>
      <c r="D101" s="211"/>
      <c r="E101" s="211"/>
      <c r="F101" s="211"/>
      <c r="G101" s="211"/>
      <c r="H101" s="200"/>
      <c r="I101" s="200"/>
      <c r="J101" s="211"/>
      <c r="K101" s="211"/>
      <c r="L101" s="211"/>
      <c r="M101" s="211"/>
      <c r="N101" s="211"/>
      <c r="O101" s="241" t="s">
        <v>569</v>
      </c>
      <c r="P101" s="233"/>
      <c r="Q101" s="233"/>
      <c r="R101" s="86"/>
      <c r="S101" s="86"/>
      <c r="T101" s="86"/>
      <c r="U101" s="200"/>
      <c r="V101" s="83"/>
      <c r="W101" s="215"/>
      <c r="X101" s="200"/>
      <c r="Y101" s="201" t="e">
        <f t="shared" si="3"/>
        <v>#DIV/0!</v>
      </c>
      <c r="Z101" s="202"/>
      <c r="AA101" s="216"/>
      <c r="AB101" s="202"/>
      <c r="AC101" s="203" t="e">
        <f t="shared" si="4"/>
        <v>#DIV/0!</v>
      </c>
      <c r="AD101" s="83"/>
      <c r="AE101" s="83"/>
      <c r="AF101" s="209"/>
    </row>
    <row r="102" spans="1:32" x14ac:dyDescent="0.2">
      <c r="A102" s="209"/>
      <c r="B102" s="209"/>
      <c r="C102" s="83"/>
      <c r="D102" s="211"/>
      <c r="E102" s="211"/>
      <c r="F102" s="211"/>
      <c r="G102" s="211"/>
      <c r="H102" s="200"/>
      <c r="I102" s="200"/>
      <c r="J102" s="211"/>
      <c r="K102" s="211"/>
      <c r="L102" s="211"/>
      <c r="M102" s="211"/>
      <c r="N102" s="211"/>
      <c r="O102" s="241" t="s">
        <v>569</v>
      </c>
      <c r="P102" s="233"/>
      <c r="Q102" s="233"/>
      <c r="R102" s="86"/>
      <c r="S102" s="86"/>
      <c r="T102" s="86"/>
      <c r="U102" s="200"/>
      <c r="V102" s="83"/>
      <c r="W102" s="215"/>
      <c r="X102" s="200"/>
      <c r="Y102" s="201" t="e">
        <f t="shared" si="3"/>
        <v>#DIV/0!</v>
      </c>
      <c r="Z102" s="202"/>
      <c r="AA102" s="216"/>
      <c r="AB102" s="202"/>
      <c r="AC102" s="203" t="e">
        <f t="shared" si="4"/>
        <v>#DIV/0!</v>
      </c>
      <c r="AD102" s="83"/>
      <c r="AE102" s="83"/>
      <c r="AF102" s="209"/>
    </row>
    <row r="103" spans="1:32" x14ac:dyDescent="0.2">
      <c r="A103" s="209"/>
      <c r="B103" s="209"/>
      <c r="C103" s="83"/>
      <c r="D103" s="211"/>
      <c r="E103" s="211"/>
      <c r="F103" s="211"/>
      <c r="G103" s="211"/>
      <c r="H103" s="200"/>
      <c r="I103" s="200"/>
      <c r="J103" s="211"/>
      <c r="K103" s="211"/>
      <c r="L103" s="211"/>
      <c r="M103" s="211"/>
      <c r="N103" s="211"/>
      <c r="O103" s="241" t="s">
        <v>569</v>
      </c>
      <c r="P103" s="233"/>
      <c r="Q103" s="233"/>
      <c r="R103" s="86"/>
      <c r="S103" s="86"/>
      <c r="T103" s="86"/>
      <c r="U103" s="200"/>
      <c r="V103" s="83"/>
      <c r="W103" s="215"/>
      <c r="X103" s="200"/>
      <c r="Y103" s="201" t="e">
        <f t="shared" si="3"/>
        <v>#DIV/0!</v>
      </c>
      <c r="Z103" s="202"/>
      <c r="AA103" s="216"/>
      <c r="AB103" s="202"/>
      <c r="AC103" s="203" t="e">
        <f t="shared" si="4"/>
        <v>#DIV/0!</v>
      </c>
      <c r="AD103" s="83"/>
      <c r="AE103" s="83"/>
      <c r="AF103" s="209"/>
    </row>
    <row r="104" spans="1:32" x14ac:dyDescent="0.2">
      <c r="A104" s="209"/>
      <c r="B104" s="209"/>
      <c r="C104" s="83"/>
      <c r="D104" s="211"/>
      <c r="E104" s="211"/>
      <c r="F104" s="211"/>
      <c r="G104" s="211"/>
      <c r="H104" s="200"/>
      <c r="I104" s="200"/>
      <c r="J104" s="211"/>
      <c r="K104" s="211"/>
      <c r="L104" s="211"/>
      <c r="M104" s="211"/>
      <c r="N104" s="211"/>
      <c r="O104" s="241" t="s">
        <v>569</v>
      </c>
      <c r="P104" s="233"/>
      <c r="Q104" s="233"/>
      <c r="R104" s="86"/>
      <c r="S104" s="86"/>
      <c r="T104" s="86"/>
      <c r="U104" s="200"/>
      <c r="V104" s="83"/>
      <c r="W104" s="215"/>
      <c r="X104" s="200"/>
      <c r="Y104" s="201" t="e">
        <f t="shared" si="3"/>
        <v>#DIV/0!</v>
      </c>
      <c r="Z104" s="202"/>
      <c r="AA104" s="216"/>
      <c r="AB104" s="202"/>
      <c r="AC104" s="203" t="e">
        <f t="shared" si="4"/>
        <v>#DIV/0!</v>
      </c>
      <c r="AD104" s="83"/>
      <c r="AE104" s="83"/>
      <c r="AF104" s="209"/>
    </row>
    <row r="105" spans="1:32" x14ac:dyDescent="0.2">
      <c r="A105" s="209"/>
      <c r="B105" s="209"/>
      <c r="C105" s="83"/>
      <c r="D105" s="211"/>
      <c r="E105" s="211"/>
      <c r="F105" s="211"/>
      <c r="G105" s="211"/>
      <c r="H105" s="200"/>
      <c r="I105" s="200"/>
      <c r="J105" s="211"/>
      <c r="K105" s="211"/>
      <c r="L105" s="211"/>
      <c r="M105" s="211"/>
      <c r="N105" s="211"/>
      <c r="O105" s="241" t="s">
        <v>569</v>
      </c>
      <c r="P105" s="233"/>
      <c r="Q105" s="233"/>
      <c r="R105" s="86"/>
      <c r="S105" s="86"/>
      <c r="T105" s="86"/>
      <c r="U105" s="200"/>
      <c r="V105" s="83"/>
      <c r="W105" s="215"/>
      <c r="X105" s="200"/>
      <c r="Y105" s="201" t="e">
        <f t="shared" si="3"/>
        <v>#DIV/0!</v>
      </c>
      <c r="Z105" s="202"/>
      <c r="AA105" s="216"/>
      <c r="AB105" s="202"/>
      <c r="AC105" s="203" t="e">
        <f t="shared" si="4"/>
        <v>#DIV/0!</v>
      </c>
      <c r="AD105" s="83"/>
      <c r="AE105" s="83"/>
      <c r="AF105" s="209"/>
    </row>
    <row r="106" spans="1:32" x14ac:dyDescent="0.2">
      <c r="A106" s="209"/>
      <c r="B106" s="209"/>
      <c r="C106" s="83"/>
      <c r="D106" s="211"/>
      <c r="E106" s="211"/>
      <c r="F106" s="211"/>
      <c r="G106" s="211"/>
      <c r="H106" s="200"/>
      <c r="I106" s="200"/>
      <c r="J106" s="211"/>
      <c r="K106" s="211"/>
      <c r="L106" s="211"/>
      <c r="M106" s="211"/>
      <c r="N106" s="211"/>
      <c r="O106" s="241" t="s">
        <v>569</v>
      </c>
      <c r="P106" s="233"/>
      <c r="Q106" s="233"/>
      <c r="R106" s="86"/>
      <c r="S106" s="86"/>
      <c r="T106" s="86"/>
      <c r="U106" s="200"/>
      <c r="V106" s="83"/>
      <c r="W106" s="215"/>
      <c r="X106" s="200"/>
      <c r="Y106" s="201" t="e">
        <f t="shared" si="3"/>
        <v>#DIV/0!</v>
      </c>
      <c r="Z106" s="202"/>
      <c r="AA106" s="216"/>
      <c r="AB106" s="202"/>
      <c r="AC106" s="203" t="e">
        <f t="shared" si="4"/>
        <v>#DIV/0!</v>
      </c>
      <c r="AD106" s="83"/>
      <c r="AE106" s="83"/>
      <c r="AF106" s="209"/>
    </row>
    <row r="107" spans="1:32" x14ac:dyDescent="0.2">
      <c r="A107" s="209"/>
      <c r="B107" s="209"/>
      <c r="C107" s="83"/>
      <c r="D107" s="211"/>
      <c r="E107" s="211"/>
      <c r="F107" s="211"/>
      <c r="G107" s="211"/>
      <c r="H107" s="200"/>
      <c r="I107" s="200"/>
      <c r="J107" s="211"/>
      <c r="K107" s="211"/>
      <c r="L107" s="211"/>
      <c r="M107" s="211"/>
      <c r="N107" s="211"/>
      <c r="O107" s="241" t="s">
        <v>569</v>
      </c>
      <c r="P107" s="233"/>
      <c r="Q107" s="233"/>
      <c r="R107" s="86"/>
      <c r="S107" s="86"/>
      <c r="T107" s="86"/>
      <c r="U107" s="200"/>
      <c r="V107" s="83"/>
      <c r="W107" s="215"/>
      <c r="X107" s="200"/>
      <c r="Y107" s="201" t="e">
        <f t="shared" si="3"/>
        <v>#DIV/0!</v>
      </c>
      <c r="Z107" s="202"/>
      <c r="AA107" s="216"/>
      <c r="AB107" s="202"/>
      <c r="AC107" s="203" t="e">
        <f t="shared" si="4"/>
        <v>#DIV/0!</v>
      </c>
      <c r="AD107" s="83"/>
      <c r="AE107" s="83"/>
      <c r="AF107" s="209"/>
    </row>
    <row r="108" spans="1:32" x14ac:dyDescent="0.2">
      <c r="A108" s="209"/>
      <c r="B108" s="209"/>
      <c r="C108" s="83"/>
      <c r="D108" s="211"/>
      <c r="E108" s="211"/>
      <c r="F108" s="211"/>
      <c r="G108" s="211"/>
      <c r="H108" s="200"/>
      <c r="I108" s="200"/>
      <c r="J108" s="211"/>
      <c r="K108" s="211"/>
      <c r="L108" s="211"/>
      <c r="M108" s="211"/>
      <c r="N108" s="211"/>
      <c r="O108" s="241" t="s">
        <v>569</v>
      </c>
      <c r="P108" s="233"/>
      <c r="Q108" s="233"/>
      <c r="R108" s="86"/>
      <c r="S108" s="86"/>
      <c r="T108" s="86"/>
      <c r="U108" s="200"/>
      <c r="V108" s="83"/>
      <c r="W108" s="215"/>
      <c r="X108" s="200"/>
      <c r="Y108" s="201" t="e">
        <f t="shared" si="3"/>
        <v>#DIV/0!</v>
      </c>
      <c r="Z108" s="202"/>
      <c r="AA108" s="216"/>
      <c r="AB108" s="202"/>
      <c r="AC108" s="203" t="e">
        <f t="shared" si="4"/>
        <v>#DIV/0!</v>
      </c>
      <c r="AD108" s="83"/>
      <c r="AE108" s="83"/>
      <c r="AF108" s="209"/>
    </row>
    <row r="109" spans="1:32" x14ac:dyDescent="0.2">
      <c r="A109" s="209"/>
      <c r="B109" s="209"/>
      <c r="C109" s="83"/>
      <c r="D109" s="211"/>
      <c r="E109" s="211"/>
      <c r="F109" s="211"/>
      <c r="G109" s="211"/>
      <c r="H109" s="200"/>
      <c r="I109" s="200"/>
      <c r="J109" s="211"/>
      <c r="K109" s="211"/>
      <c r="L109" s="211"/>
      <c r="M109" s="211"/>
      <c r="N109" s="211"/>
      <c r="O109" s="241" t="s">
        <v>569</v>
      </c>
      <c r="P109" s="233"/>
      <c r="Q109" s="233"/>
      <c r="R109" s="86"/>
      <c r="S109" s="86"/>
      <c r="T109" s="86"/>
      <c r="U109" s="200"/>
      <c r="V109" s="83"/>
      <c r="W109" s="215"/>
      <c r="X109" s="200"/>
      <c r="Y109" s="201" t="e">
        <f t="shared" si="3"/>
        <v>#DIV/0!</v>
      </c>
      <c r="Z109" s="202"/>
      <c r="AA109" s="216"/>
      <c r="AB109" s="202"/>
      <c r="AC109" s="203" t="e">
        <f t="shared" si="4"/>
        <v>#DIV/0!</v>
      </c>
      <c r="AD109" s="83"/>
      <c r="AE109" s="83"/>
      <c r="AF109" s="209"/>
    </row>
    <row r="110" spans="1:32" x14ac:dyDescent="0.2">
      <c r="A110" s="209"/>
      <c r="B110" s="209"/>
      <c r="C110" s="83"/>
      <c r="D110" s="211"/>
      <c r="E110" s="211"/>
      <c r="F110" s="211"/>
      <c r="G110" s="211"/>
      <c r="H110" s="200"/>
      <c r="I110" s="200"/>
      <c r="J110" s="211"/>
      <c r="K110" s="211"/>
      <c r="L110" s="211"/>
      <c r="M110" s="211"/>
      <c r="N110" s="211"/>
      <c r="O110" s="241" t="s">
        <v>569</v>
      </c>
      <c r="P110" s="233"/>
      <c r="Q110" s="233"/>
      <c r="R110" s="86"/>
      <c r="S110" s="86"/>
      <c r="T110" s="86"/>
      <c r="U110" s="200"/>
      <c r="V110" s="83"/>
      <c r="W110" s="215"/>
      <c r="X110" s="200"/>
      <c r="Y110" s="201" t="e">
        <f t="shared" si="3"/>
        <v>#DIV/0!</v>
      </c>
      <c r="Z110" s="202"/>
      <c r="AA110" s="216"/>
      <c r="AB110" s="202"/>
      <c r="AC110" s="203" t="e">
        <f t="shared" si="4"/>
        <v>#DIV/0!</v>
      </c>
      <c r="AD110" s="83"/>
      <c r="AE110" s="83"/>
      <c r="AF110" s="209"/>
    </row>
    <row r="111" spans="1:32" x14ac:dyDescent="0.2">
      <c r="A111" s="209"/>
      <c r="B111" s="209"/>
      <c r="C111" s="83"/>
      <c r="D111" s="211"/>
      <c r="E111" s="211"/>
      <c r="F111" s="211"/>
      <c r="G111" s="211"/>
      <c r="H111" s="200"/>
      <c r="I111" s="200"/>
      <c r="J111" s="211"/>
      <c r="K111" s="211"/>
      <c r="L111" s="211"/>
      <c r="M111" s="211"/>
      <c r="N111" s="211"/>
      <c r="O111" s="241" t="s">
        <v>569</v>
      </c>
      <c r="P111" s="233"/>
      <c r="Q111" s="233"/>
      <c r="R111" s="86"/>
      <c r="S111" s="86"/>
      <c r="T111" s="86"/>
      <c r="U111" s="200"/>
      <c r="V111" s="83"/>
      <c r="W111" s="215"/>
      <c r="X111" s="200"/>
      <c r="Y111" s="201" t="e">
        <f t="shared" si="3"/>
        <v>#DIV/0!</v>
      </c>
      <c r="Z111" s="202"/>
      <c r="AA111" s="216"/>
      <c r="AB111" s="202"/>
      <c r="AC111" s="203" t="e">
        <f t="shared" si="4"/>
        <v>#DIV/0!</v>
      </c>
      <c r="AD111" s="83"/>
      <c r="AE111" s="83"/>
      <c r="AF111" s="209"/>
    </row>
    <row r="112" spans="1:32" x14ac:dyDescent="0.2">
      <c r="A112" s="209"/>
      <c r="B112" s="209"/>
      <c r="C112" s="83"/>
      <c r="D112" s="211"/>
      <c r="E112" s="211"/>
      <c r="F112" s="211"/>
      <c r="G112" s="211"/>
      <c r="H112" s="200"/>
      <c r="I112" s="200"/>
      <c r="J112" s="211"/>
      <c r="K112" s="211"/>
      <c r="L112" s="211"/>
      <c r="M112" s="211"/>
      <c r="N112" s="211"/>
      <c r="O112" s="241" t="s">
        <v>569</v>
      </c>
      <c r="P112" s="233"/>
      <c r="Q112" s="233"/>
      <c r="R112" s="86"/>
      <c r="S112" s="86"/>
      <c r="T112" s="86"/>
      <c r="U112" s="200"/>
      <c r="V112" s="83"/>
      <c r="W112" s="215"/>
      <c r="X112" s="200"/>
      <c r="Y112" s="201" t="e">
        <f t="shared" si="3"/>
        <v>#DIV/0!</v>
      </c>
      <c r="Z112" s="202"/>
      <c r="AA112" s="216"/>
      <c r="AB112" s="202"/>
      <c r="AC112" s="203" t="e">
        <f t="shared" si="4"/>
        <v>#DIV/0!</v>
      </c>
      <c r="AD112" s="83"/>
      <c r="AE112" s="83"/>
      <c r="AF112" s="209"/>
    </row>
    <row r="113" spans="1:32" x14ac:dyDescent="0.2">
      <c r="A113" s="209"/>
      <c r="B113" s="209"/>
      <c r="C113" s="83"/>
      <c r="D113" s="211"/>
      <c r="E113" s="211"/>
      <c r="F113" s="211"/>
      <c r="G113" s="211"/>
      <c r="H113" s="200"/>
      <c r="I113" s="200"/>
      <c r="J113" s="211"/>
      <c r="K113" s="211"/>
      <c r="L113" s="211"/>
      <c r="M113" s="211"/>
      <c r="N113" s="211"/>
      <c r="O113" s="241" t="s">
        <v>569</v>
      </c>
      <c r="P113" s="233"/>
      <c r="Q113" s="233"/>
      <c r="R113" s="86"/>
      <c r="S113" s="86"/>
      <c r="T113" s="86"/>
      <c r="U113" s="200"/>
      <c r="V113" s="83"/>
      <c r="W113" s="215"/>
      <c r="X113" s="200"/>
      <c r="Y113" s="201" t="e">
        <f t="shared" si="3"/>
        <v>#DIV/0!</v>
      </c>
      <c r="Z113" s="202"/>
      <c r="AA113" s="216"/>
      <c r="AB113" s="202"/>
      <c r="AC113" s="203" t="e">
        <f t="shared" si="4"/>
        <v>#DIV/0!</v>
      </c>
      <c r="AD113" s="83"/>
      <c r="AE113" s="83"/>
      <c r="AF113" s="209"/>
    </row>
    <row r="114" spans="1:32" x14ac:dyDescent="0.2">
      <c r="A114" s="209"/>
      <c r="B114" s="209"/>
      <c r="C114" s="83"/>
      <c r="D114" s="211"/>
      <c r="E114" s="211"/>
      <c r="F114" s="211"/>
      <c r="G114" s="211"/>
      <c r="H114" s="200"/>
      <c r="I114" s="200"/>
      <c r="J114" s="211"/>
      <c r="K114" s="211"/>
      <c r="L114" s="211"/>
      <c r="M114" s="211"/>
      <c r="N114" s="211"/>
      <c r="O114" s="241" t="s">
        <v>569</v>
      </c>
      <c r="P114" s="233"/>
      <c r="Q114" s="233"/>
      <c r="R114" s="86"/>
      <c r="S114" s="86"/>
      <c r="T114" s="86"/>
      <c r="U114" s="200"/>
      <c r="V114" s="83"/>
      <c r="W114" s="215"/>
      <c r="X114" s="200"/>
      <c r="Y114" s="201" t="e">
        <f t="shared" si="3"/>
        <v>#DIV/0!</v>
      </c>
      <c r="Z114" s="202"/>
      <c r="AA114" s="216"/>
      <c r="AB114" s="202"/>
      <c r="AC114" s="203" t="e">
        <f t="shared" si="4"/>
        <v>#DIV/0!</v>
      </c>
      <c r="AD114" s="83"/>
      <c r="AE114" s="83"/>
      <c r="AF114" s="209"/>
    </row>
    <row r="115" spans="1:32" x14ac:dyDescent="0.2">
      <c r="A115" s="209"/>
      <c r="B115" s="209"/>
      <c r="C115" s="83"/>
      <c r="D115" s="211"/>
      <c r="E115" s="211"/>
      <c r="F115" s="211"/>
      <c r="G115" s="211"/>
      <c r="H115" s="200"/>
      <c r="I115" s="200"/>
      <c r="J115" s="211"/>
      <c r="K115" s="211"/>
      <c r="L115" s="211"/>
      <c r="M115" s="211"/>
      <c r="N115" s="211"/>
      <c r="O115" s="241" t="s">
        <v>569</v>
      </c>
      <c r="P115" s="233"/>
      <c r="Q115" s="233"/>
      <c r="R115" s="86"/>
      <c r="S115" s="86"/>
      <c r="T115" s="86"/>
      <c r="U115" s="200"/>
      <c r="V115" s="83"/>
      <c r="W115" s="215"/>
      <c r="X115" s="200"/>
      <c r="Y115" s="201" t="e">
        <f t="shared" si="3"/>
        <v>#DIV/0!</v>
      </c>
      <c r="Z115" s="202"/>
      <c r="AA115" s="216"/>
      <c r="AB115" s="202"/>
      <c r="AC115" s="203" t="e">
        <f t="shared" si="4"/>
        <v>#DIV/0!</v>
      </c>
      <c r="AD115" s="83"/>
      <c r="AE115" s="83"/>
      <c r="AF115" s="209"/>
    </row>
    <row r="116" spans="1:32" x14ac:dyDescent="0.2">
      <c r="A116" s="209"/>
      <c r="B116" s="209"/>
      <c r="C116" s="83"/>
      <c r="D116" s="211"/>
      <c r="E116" s="211"/>
      <c r="F116" s="211"/>
      <c r="G116" s="211"/>
      <c r="H116" s="200"/>
      <c r="I116" s="200"/>
      <c r="J116" s="211"/>
      <c r="K116" s="211"/>
      <c r="L116" s="211"/>
      <c r="M116" s="211"/>
      <c r="N116" s="211"/>
      <c r="O116" s="241" t="s">
        <v>569</v>
      </c>
      <c r="P116" s="233"/>
      <c r="Q116" s="233"/>
      <c r="R116" s="86"/>
      <c r="S116" s="86"/>
      <c r="T116" s="86"/>
      <c r="U116" s="200"/>
      <c r="V116" s="83"/>
      <c r="W116" s="215"/>
      <c r="X116" s="200"/>
      <c r="Y116" s="201" t="e">
        <f t="shared" si="3"/>
        <v>#DIV/0!</v>
      </c>
      <c r="Z116" s="202"/>
      <c r="AA116" s="216"/>
      <c r="AB116" s="202"/>
      <c r="AC116" s="203" t="e">
        <f t="shared" si="4"/>
        <v>#DIV/0!</v>
      </c>
      <c r="AD116" s="83"/>
      <c r="AE116" s="83"/>
      <c r="AF116" s="209"/>
    </row>
    <row r="117" spans="1:32" x14ac:dyDescent="0.2">
      <c r="A117" s="209"/>
      <c r="B117" s="209"/>
      <c r="C117" s="83"/>
      <c r="D117" s="211"/>
      <c r="E117" s="211"/>
      <c r="F117" s="211"/>
      <c r="G117" s="211"/>
      <c r="H117" s="200"/>
      <c r="I117" s="200"/>
      <c r="J117" s="211"/>
      <c r="K117" s="211"/>
      <c r="L117" s="211"/>
      <c r="M117" s="211"/>
      <c r="N117" s="211"/>
      <c r="O117" s="241" t="s">
        <v>569</v>
      </c>
      <c r="P117" s="233"/>
      <c r="Q117" s="233"/>
      <c r="R117" s="86"/>
      <c r="S117" s="86"/>
      <c r="T117" s="86"/>
      <c r="U117" s="200"/>
      <c r="V117" s="83"/>
      <c r="W117" s="215"/>
      <c r="X117" s="200"/>
      <c r="Y117" s="201" t="e">
        <f t="shared" si="3"/>
        <v>#DIV/0!</v>
      </c>
      <c r="Z117" s="202"/>
      <c r="AA117" s="216"/>
      <c r="AB117" s="202"/>
      <c r="AC117" s="203" t="e">
        <f t="shared" si="4"/>
        <v>#DIV/0!</v>
      </c>
      <c r="AD117" s="83"/>
      <c r="AE117" s="83"/>
      <c r="AF117" s="209"/>
    </row>
    <row r="118" spans="1:32" x14ac:dyDescent="0.2">
      <c r="A118" s="209"/>
      <c r="B118" s="209"/>
      <c r="C118" s="83"/>
      <c r="D118" s="211"/>
      <c r="E118" s="211"/>
      <c r="F118" s="211"/>
      <c r="G118" s="211"/>
      <c r="H118" s="200"/>
      <c r="I118" s="200"/>
      <c r="J118" s="211"/>
      <c r="K118" s="211"/>
      <c r="L118" s="211"/>
      <c r="M118" s="211"/>
      <c r="N118" s="211"/>
      <c r="O118" s="241" t="s">
        <v>569</v>
      </c>
      <c r="P118" s="233"/>
      <c r="Q118" s="233"/>
      <c r="R118" s="86"/>
      <c r="S118" s="86"/>
      <c r="T118" s="86"/>
      <c r="U118" s="200"/>
      <c r="V118" s="83"/>
      <c r="W118" s="215"/>
      <c r="X118" s="200"/>
      <c r="Y118" s="201" t="e">
        <f t="shared" si="3"/>
        <v>#DIV/0!</v>
      </c>
      <c r="Z118" s="202"/>
      <c r="AA118" s="216"/>
      <c r="AB118" s="202"/>
      <c r="AC118" s="203" t="e">
        <f t="shared" si="4"/>
        <v>#DIV/0!</v>
      </c>
      <c r="AD118" s="83"/>
      <c r="AE118" s="83"/>
      <c r="AF118" s="209"/>
    </row>
    <row r="119" spans="1:32" x14ac:dyDescent="0.2">
      <c r="A119" s="209"/>
      <c r="B119" s="209"/>
      <c r="C119" s="83"/>
      <c r="D119" s="211"/>
      <c r="E119" s="211"/>
      <c r="F119" s="211"/>
      <c r="G119" s="211"/>
      <c r="H119" s="200"/>
      <c r="I119" s="200"/>
      <c r="J119" s="211"/>
      <c r="K119" s="211"/>
      <c r="L119" s="211"/>
      <c r="M119" s="211"/>
      <c r="N119" s="211"/>
      <c r="O119" s="241" t="s">
        <v>569</v>
      </c>
      <c r="P119" s="233"/>
      <c r="Q119" s="233"/>
      <c r="R119" s="86"/>
      <c r="S119" s="86"/>
      <c r="T119" s="86"/>
      <c r="U119" s="200"/>
      <c r="V119" s="83"/>
      <c r="W119" s="215"/>
      <c r="X119" s="200"/>
      <c r="Y119" s="201" t="e">
        <f t="shared" si="3"/>
        <v>#DIV/0!</v>
      </c>
      <c r="Z119" s="202"/>
      <c r="AA119" s="216"/>
      <c r="AB119" s="202"/>
      <c r="AC119" s="203" t="e">
        <f t="shared" si="4"/>
        <v>#DIV/0!</v>
      </c>
      <c r="AD119" s="83"/>
      <c r="AE119" s="83"/>
      <c r="AF119" s="209"/>
    </row>
    <row r="120" spans="1:32" x14ac:dyDescent="0.2">
      <c r="A120" s="209"/>
      <c r="B120" s="209"/>
      <c r="C120" s="83"/>
      <c r="D120" s="211"/>
      <c r="E120" s="211"/>
      <c r="F120" s="211"/>
      <c r="G120" s="211"/>
      <c r="H120" s="200"/>
      <c r="I120" s="200"/>
      <c r="J120" s="211"/>
      <c r="K120" s="211"/>
      <c r="L120" s="211"/>
      <c r="M120" s="211"/>
      <c r="N120" s="211"/>
      <c r="O120" s="241" t="s">
        <v>569</v>
      </c>
      <c r="P120" s="233"/>
      <c r="Q120" s="233"/>
      <c r="R120" s="86"/>
      <c r="S120" s="86"/>
      <c r="T120" s="86"/>
      <c r="U120" s="200"/>
      <c r="V120" s="83"/>
      <c r="W120" s="215"/>
      <c r="X120" s="200"/>
      <c r="Y120" s="201" t="e">
        <f t="shared" si="3"/>
        <v>#DIV/0!</v>
      </c>
      <c r="Z120" s="202"/>
      <c r="AA120" s="216"/>
      <c r="AB120" s="202"/>
      <c r="AC120" s="203" t="e">
        <f t="shared" si="4"/>
        <v>#DIV/0!</v>
      </c>
      <c r="AD120" s="83"/>
      <c r="AE120" s="83"/>
      <c r="AF120" s="209"/>
    </row>
    <row r="121" spans="1:32" x14ac:dyDescent="0.2">
      <c r="A121" s="209"/>
      <c r="B121" s="209"/>
      <c r="C121" s="83"/>
      <c r="D121" s="211"/>
      <c r="E121" s="211"/>
      <c r="F121" s="211"/>
      <c r="G121" s="211"/>
      <c r="H121" s="200"/>
      <c r="I121" s="200"/>
      <c r="J121" s="211"/>
      <c r="K121" s="211"/>
      <c r="L121" s="211"/>
      <c r="M121" s="211"/>
      <c r="N121" s="211"/>
      <c r="O121" s="241" t="s">
        <v>569</v>
      </c>
      <c r="P121" s="233"/>
      <c r="Q121" s="233"/>
      <c r="R121" s="86"/>
      <c r="S121" s="86"/>
      <c r="T121" s="86"/>
      <c r="U121" s="200"/>
      <c r="V121" s="83"/>
      <c r="W121" s="215"/>
      <c r="X121" s="200"/>
      <c r="Y121" s="201" t="e">
        <f t="shared" si="3"/>
        <v>#DIV/0!</v>
      </c>
      <c r="Z121" s="202"/>
      <c r="AA121" s="216"/>
      <c r="AB121" s="202"/>
      <c r="AC121" s="203" t="e">
        <f t="shared" si="4"/>
        <v>#DIV/0!</v>
      </c>
      <c r="AD121" s="83"/>
      <c r="AE121" s="83"/>
      <c r="AF121" s="209"/>
    </row>
    <row r="122" spans="1:32" x14ac:dyDescent="0.2">
      <c r="A122" s="209"/>
      <c r="B122" s="209"/>
      <c r="C122" s="83"/>
      <c r="D122" s="211"/>
      <c r="E122" s="211"/>
      <c r="F122" s="211"/>
      <c r="G122" s="211"/>
      <c r="H122" s="200"/>
      <c r="I122" s="200"/>
      <c r="J122" s="211"/>
      <c r="K122" s="211"/>
      <c r="L122" s="211"/>
      <c r="M122" s="211"/>
      <c r="N122" s="211"/>
      <c r="O122" s="241" t="s">
        <v>569</v>
      </c>
      <c r="P122" s="233"/>
      <c r="Q122" s="233"/>
      <c r="R122" s="86"/>
      <c r="S122" s="86"/>
      <c r="T122" s="86"/>
      <c r="U122" s="200"/>
      <c r="V122" s="83"/>
      <c r="W122" s="215"/>
      <c r="X122" s="200"/>
      <c r="Y122" s="201" t="e">
        <f t="shared" si="3"/>
        <v>#DIV/0!</v>
      </c>
      <c r="Z122" s="202"/>
      <c r="AA122" s="216"/>
      <c r="AB122" s="202"/>
      <c r="AC122" s="203" t="e">
        <f t="shared" si="4"/>
        <v>#DIV/0!</v>
      </c>
      <c r="AD122" s="83"/>
      <c r="AE122" s="83"/>
      <c r="AF122" s="209"/>
    </row>
    <row r="123" spans="1:32" x14ac:dyDescent="0.2">
      <c r="A123" s="209"/>
      <c r="B123" s="209"/>
      <c r="C123" s="83"/>
      <c r="D123" s="211"/>
      <c r="E123" s="211"/>
      <c r="F123" s="211"/>
      <c r="G123" s="211"/>
      <c r="H123" s="200"/>
      <c r="I123" s="200"/>
      <c r="J123" s="211"/>
      <c r="K123" s="211"/>
      <c r="L123" s="211"/>
      <c r="M123" s="211"/>
      <c r="N123" s="211"/>
      <c r="O123" s="241" t="s">
        <v>569</v>
      </c>
      <c r="P123" s="233"/>
      <c r="Q123" s="233"/>
      <c r="R123" s="86"/>
      <c r="S123" s="86"/>
      <c r="T123" s="86"/>
      <c r="U123" s="200"/>
      <c r="V123" s="83"/>
      <c r="W123" s="215"/>
      <c r="X123" s="200"/>
      <c r="Y123" s="201" t="e">
        <f t="shared" si="3"/>
        <v>#DIV/0!</v>
      </c>
      <c r="Z123" s="202"/>
      <c r="AA123" s="216"/>
      <c r="AB123" s="202"/>
      <c r="AC123" s="203" t="e">
        <f t="shared" si="4"/>
        <v>#DIV/0!</v>
      </c>
      <c r="AD123" s="83"/>
      <c r="AE123" s="83"/>
      <c r="AF123" s="209"/>
    </row>
    <row r="124" spans="1:32" x14ac:dyDescent="0.2">
      <c r="A124" s="209"/>
      <c r="B124" s="209"/>
      <c r="C124" s="83"/>
      <c r="D124" s="211"/>
      <c r="E124" s="211"/>
      <c r="F124" s="211"/>
      <c r="G124" s="211"/>
      <c r="H124" s="200"/>
      <c r="I124" s="200"/>
      <c r="J124" s="211"/>
      <c r="K124" s="211"/>
      <c r="L124" s="211"/>
      <c r="M124" s="211"/>
      <c r="N124" s="211"/>
      <c r="O124" s="241" t="s">
        <v>569</v>
      </c>
      <c r="P124" s="233"/>
      <c r="Q124" s="233"/>
      <c r="R124" s="86"/>
      <c r="S124" s="86"/>
      <c r="T124" s="86"/>
      <c r="U124" s="200"/>
      <c r="V124" s="83"/>
      <c r="W124" s="215"/>
      <c r="X124" s="200"/>
      <c r="Y124" s="201" t="e">
        <f t="shared" si="3"/>
        <v>#DIV/0!</v>
      </c>
      <c r="Z124" s="202"/>
      <c r="AA124" s="216"/>
      <c r="AB124" s="202"/>
      <c r="AC124" s="203" t="e">
        <f t="shared" si="4"/>
        <v>#DIV/0!</v>
      </c>
      <c r="AD124" s="83"/>
      <c r="AE124" s="83"/>
      <c r="AF124" s="209"/>
    </row>
    <row r="125" spans="1:32" x14ac:dyDescent="0.2">
      <c r="A125" s="209"/>
      <c r="B125" s="209"/>
      <c r="C125" s="83"/>
      <c r="D125" s="211"/>
      <c r="E125" s="211"/>
      <c r="F125" s="211"/>
      <c r="G125" s="211"/>
      <c r="H125" s="200"/>
      <c r="I125" s="200"/>
      <c r="J125" s="211"/>
      <c r="K125" s="211"/>
      <c r="L125" s="211"/>
      <c r="M125" s="211"/>
      <c r="N125" s="211"/>
      <c r="O125" s="241" t="s">
        <v>569</v>
      </c>
      <c r="P125" s="233"/>
      <c r="Q125" s="233"/>
      <c r="R125" s="86"/>
      <c r="S125" s="86"/>
      <c r="T125" s="86"/>
      <c r="U125" s="200"/>
      <c r="V125" s="83"/>
      <c r="W125" s="215"/>
      <c r="X125" s="200"/>
      <c r="Y125" s="201" t="e">
        <f t="shared" si="3"/>
        <v>#DIV/0!</v>
      </c>
      <c r="Z125" s="202"/>
      <c r="AA125" s="216"/>
      <c r="AB125" s="202"/>
      <c r="AC125" s="203" t="e">
        <f t="shared" si="4"/>
        <v>#DIV/0!</v>
      </c>
      <c r="AD125" s="83"/>
      <c r="AE125" s="83"/>
      <c r="AF125" s="209"/>
    </row>
    <row r="126" spans="1:32" x14ac:dyDescent="0.2">
      <c r="A126" s="209"/>
      <c r="B126" s="209"/>
      <c r="C126" s="83"/>
      <c r="D126" s="211"/>
      <c r="E126" s="211"/>
      <c r="F126" s="211"/>
      <c r="G126" s="211"/>
      <c r="H126" s="200"/>
      <c r="I126" s="200"/>
      <c r="J126" s="211"/>
      <c r="K126" s="211"/>
      <c r="L126" s="211"/>
      <c r="M126" s="211"/>
      <c r="N126" s="211"/>
      <c r="O126" s="241" t="s">
        <v>569</v>
      </c>
      <c r="P126" s="233"/>
      <c r="Q126" s="233"/>
      <c r="R126" s="86"/>
      <c r="S126" s="86"/>
      <c r="T126" s="86"/>
      <c r="U126" s="200"/>
      <c r="V126" s="83"/>
      <c r="W126" s="215"/>
      <c r="X126" s="200"/>
      <c r="Y126" s="201" t="e">
        <f t="shared" si="3"/>
        <v>#DIV/0!</v>
      </c>
      <c r="Z126" s="202"/>
      <c r="AA126" s="216"/>
      <c r="AB126" s="202"/>
      <c r="AC126" s="203" t="e">
        <f t="shared" si="4"/>
        <v>#DIV/0!</v>
      </c>
      <c r="AD126" s="83"/>
      <c r="AE126" s="83"/>
      <c r="AF126" s="209"/>
    </row>
    <row r="127" spans="1:32" x14ac:dyDescent="0.2">
      <c r="A127" s="209"/>
      <c r="B127" s="209"/>
      <c r="C127" s="83"/>
      <c r="D127" s="211"/>
      <c r="E127" s="211"/>
      <c r="F127" s="211"/>
      <c r="G127" s="211"/>
      <c r="H127" s="200"/>
      <c r="I127" s="200"/>
      <c r="J127" s="211"/>
      <c r="K127" s="211"/>
      <c r="L127" s="211"/>
      <c r="M127" s="211"/>
      <c r="N127" s="211"/>
      <c r="O127" s="241" t="s">
        <v>569</v>
      </c>
      <c r="P127" s="233"/>
      <c r="Q127" s="233"/>
      <c r="R127" s="86"/>
      <c r="S127" s="86"/>
      <c r="T127" s="86"/>
      <c r="U127" s="200"/>
      <c r="V127" s="83"/>
      <c r="W127" s="215"/>
      <c r="X127" s="200"/>
      <c r="Y127" s="201" t="e">
        <f t="shared" si="3"/>
        <v>#DIV/0!</v>
      </c>
      <c r="Z127" s="202"/>
      <c r="AA127" s="216"/>
      <c r="AB127" s="202"/>
      <c r="AC127" s="203" t="e">
        <f t="shared" si="4"/>
        <v>#DIV/0!</v>
      </c>
      <c r="AD127" s="83"/>
      <c r="AE127" s="83"/>
      <c r="AF127" s="209"/>
    </row>
    <row r="128" spans="1:32" x14ac:dyDescent="0.2">
      <c r="A128" s="209"/>
      <c r="B128" s="209"/>
      <c r="C128" s="83"/>
      <c r="D128" s="211"/>
      <c r="E128" s="211"/>
      <c r="F128" s="211"/>
      <c r="G128" s="211"/>
      <c r="H128" s="200"/>
      <c r="I128" s="200"/>
      <c r="J128" s="211"/>
      <c r="K128" s="211"/>
      <c r="L128" s="211"/>
      <c r="M128" s="211"/>
      <c r="N128" s="211"/>
      <c r="O128" s="241" t="s">
        <v>569</v>
      </c>
      <c r="P128" s="233"/>
      <c r="Q128" s="233"/>
      <c r="R128" s="86"/>
      <c r="S128" s="86"/>
      <c r="T128" s="86"/>
      <c r="U128" s="200"/>
      <c r="V128" s="83"/>
      <c r="W128" s="215"/>
      <c r="X128" s="200"/>
      <c r="Y128" s="201" t="e">
        <f t="shared" si="3"/>
        <v>#DIV/0!</v>
      </c>
      <c r="Z128" s="202"/>
      <c r="AA128" s="216"/>
      <c r="AB128" s="202"/>
      <c r="AC128" s="203" t="e">
        <f t="shared" si="4"/>
        <v>#DIV/0!</v>
      </c>
      <c r="AD128" s="83"/>
      <c r="AE128" s="83"/>
      <c r="AF128" s="209"/>
    </row>
    <row r="129" spans="1:32" x14ac:dyDescent="0.2">
      <c r="A129" s="209"/>
      <c r="B129" s="209"/>
      <c r="C129" s="83"/>
      <c r="D129" s="211"/>
      <c r="E129" s="211"/>
      <c r="F129" s="211"/>
      <c r="G129" s="211"/>
      <c r="H129" s="200"/>
      <c r="I129" s="200"/>
      <c r="J129" s="211"/>
      <c r="K129" s="211"/>
      <c r="L129" s="211"/>
      <c r="M129" s="211"/>
      <c r="N129" s="211"/>
      <c r="O129" s="241" t="s">
        <v>569</v>
      </c>
      <c r="P129" s="233"/>
      <c r="Q129" s="233"/>
      <c r="R129" s="86"/>
      <c r="S129" s="86"/>
      <c r="T129" s="86"/>
      <c r="U129" s="200"/>
      <c r="V129" s="83"/>
      <c r="W129" s="215"/>
      <c r="X129" s="200"/>
      <c r="Y129" s="201" t="e">
        <f t="shared" si="3"/>
        <v>#DIV/0!</v>
      </c>
      <c r="Z129" s="202"/>
      <c r="AA129" s="216"/>
      <c r="AB129" s="202"/>
      <c r="AC129" s="203" t="e">
        <f t="shared" si="4"/>
        <v>#DIV/0!</v>
      </c>
      <c r="AD129" s="83"/>
      <c r="AE129" s="83"/>
      <c r="AF129" s="209"/>
    </row>
    <row r="130" spans="1:32" x14ac:dyDescent="0.2">
      <c r="A130" s="209"/>
      <c r="B130" s="209"/>
      <c r="C130" s="83"/>
      <c r="D130" s="211"/>
      <c r="E130" s="211"/>
      <c r="F130" s="211"/>
      <c r="G130" s="211"/>
      <c r="H130" s="200"/>
      <c r="I130" s="200"/>
      <c r="J130" s="211"/>
      <c r="K130" s="211"/>
      <c r="L130" s="211"/>
      <c r="M130" s="211"/>
      <c r="N130" s="211"/>
      <c r="O130" s="241" t="s">
        <v>569</v>
      </c>
      <c r="P130" s="233"/>
      <c r="Q130" s="233"/>
      <c r="R130" s="86"/>
      <c r="S130" s="86"/>
      <c r="T130" s="86"/>
      <c r="U130" s="200"/>
      <c r="V130" s="83"/>
      <c r="W130" s="215"/>
      <c r="X130" s="200"/>
      <c r="Y130" s="201" t="e">
        <f t="shared" si="3"/>
        <v>#DIV/0!</v>
      </c>
      <c r="Z130" s="202"/>
      <c r="AA130" s="216"/>
      <c r="AB130" s="202"/>
      <c r="AC130" s="203" t="e">
        <f t="shared" si="4"/>
        <v>#DIV/0!</v>
      </c>
      <c r="AD130" s="83"/>
      <c r="AE130" s="83"/>
      <c r="AF130" s="209"/>
    </row>
    <row r="131" spans="1:32" x14ac:dyDescent="0.2">
      <c r="A131" s="209"/>
      <c r="B131" s="209"/>
      <c r="C131" s="83"/>
      <c r="D131" s="211"/>
      <c r="E131" s="211"/>
      <c r="F131" s="211"/>
      <c r="G131" s="211"/>
      <c r="H131" s="200"/>
      <c r="I131" s="200"/>
      <c r="J131" s="211"/>
      <c r="K131" s="211"/>
      <c r="L131" s="211"/>
      <c r="M131" s="211"/>
      <c r="N131" s="211"/>
      <c r="O131" s="241" t="s">
        <v>569</v>
      </c>
      <c r="P131" s="233"/>
      <c r="Q131" s="233"/>
      <c r="R131" s="86"/>
      <c r="S131" s="86"/>
      <c r="T131" s="86"/>
      <c r="U131" s="200"/>
      <c r="V131" s="83"/>
      <c r="W131" s="215"/>
      <c r="X131" s="200"/>
      <c r="Y131" s="201" t="e">
        <f t="shared" si="3"/>
        <v>#DIV/0!</v>
      </c>
      <c r="Z131" s="202"/>
      <c r="AA131" s="216"/>
      <c r="AB131" s="202"/>
      <c r="AC131" s="203" t="e">
        <f t="shared" si="4"/>
        <v>#DIV/0!</v>
      </c>
      <c r="AD131" s="83"/>
      <c r="AE131" s="83"/>
      <c r="AF131" s="209"/>
    </row>
    <row r="132" spans="1:32" x14ac:dyDescent="0.2">
      <c r="A132" s="209"/>
      <c r="B132" s="209"/>
      <c r="C132" s="83"/>
      <c r="D132" s="211"/>
      <c r="E132" s="211"/>
      <c r="F132" s="211"/>
      <c r="G132" s="211"/>
      <c r="H132" s="200"/>
      <c r="I132" s="200"/>
      <c r="J132" s="211"/>
      <c r="K132" s="211"/>
      <c r="L132" s="211"/>
      <c r="M132" s="211"/>
      <c r="N132" s="211"/>
      <c r="O132" s="241" t="s">
        <v>569</v>
      </c>
      <c r="P132" s="233"/>
      <c r="Q132" s="233"/>
      <c r="R132" s="86"/>
      <c r="S132" s="86"/>
      <c r="T132" s="86"/>
      <c r="U132" s="200"/>
      <c r="V132" s="83"/>
      <c r="W132" s="215"/>
      <c r="X132" s="200"/>
      <c r="Y132" s="201" t="e">
        <f t="shared" si="3"/>
        <v>#DIV/0!</v>
      </c>
      <c r="Z132" s="202"/>
      <c r="AA132" s="216"/>
      <c r="AB132" s="202"/>
      <c r="AC132" s="203" t="e">
        <f t="shared" si="4"/>
        <v>#DIV/0!</v>
      </c>
      <c r="AD132" s="83"/>
      <c r="AE132" s="83"/>
      <c r="AF132" s="209"/>
    </row>
    <row r="133" spans="1:32" x14ac:dyDescent="0.2">
      <c r="A133" s="209"/>
      <c r="B133" s="209"/>
      <c r="C133" s="83"/>
      <c r="D133" s="211"/>
      <c r="E133" s="211"/>
      <c r="F133" s="211"/>
      <c r="G133" s="211"/>
      <c r="H133" s="200"/>
      <c r="I133" s="200"/>
      <c r="J133" s="211"/>
      <c r="K133" s="211"/>
      <c r="L133" s="211"/>
      <c r="M133" s="211"/>
      <c r="N133" s="211"/>
      <c r="O133" s="241" t="s">
        <v>569</v>
      </c>
      <c r="P133" s="233"/>
      <c r="Q133" s="233"/>
      <c r="R133" s="86"/>
      <c r="S133" s="86"/>
      <c r="T133" s="86"/>
      <c r="U133" s="200"/>
      <c r="V133" s="83"/>
      <c r="W133" s="215"/>
      <c r="X133" s="200"/>
      <c r="Y133" s="201" t="e">
        <f t="shared" si="3"/>
        <v>#DIV/0!</v>
      </c>
      <c r="Z133" s="202"/>
      <c r="AA133" s="216"/>
      <c r="AB133" s="202"/>
      <c r="AC133" s="203" t="e">
        <f t="shared" si="4"/>
        <v>#DIV/0!</v>
      </c>
      <c r="AD133" s="83"/>
      <c r="AE133" s="83"/>
      <c r="AF133" s="209"/>
    </row>
    <row r="134" spans="1:32" x14ac:dyDescent="0.2">
      <c r="A134" s="209"/>
      <c r="B134" s="209"/>
      <c r="C134" s="83"/>
      <c r="D134" s="211"/>
      <c r="E134" s="211"/>
      <c r="F134" s="211"/>
      <c r="G134" s="211"/>
      <c r="H134" s="200"/>
      <c r="I134" s="200"/>
      <c r="J134" s="211"/>
      <c r="K134" s="211"/>
      <c r="L134" s="211"/>
      <c r="M134" s="211"/>
      <c r="N134" s="211"/>
      <c r="O134" s="241" t="s">
        <v>569</v>
      </c>
      <c r="P134" s="233"/>
      <c r="Q134" s="233"/>
      <c r="R134" s="86"/>
      <c r="S134" s="86"/>
      <c r="T134" s="86"/>
      <c r="U134" s="200"/>
      <c r="V134" s="83"/>
      <c r="W134" s="215"/>
      <c r="X134" s="200"/>
      <c r="Y134" s="201" t="e">
        <f t="shared" si="3"/>
        <v>#DIV/0!</v>
      </c>
      <c r="Z134" s="202"/>
      <c r="AA134" s="216"/>
      <c r="AB134" s="202"/>
      <c r="AC134" s="203" t="e">
        <f t="shared" si="4"/>
        <v>#DIV/0!</v>
      </c>
      <c r="AD134" s="83"/>
      <c r="AE134" s="83"/>
      <c r="AF134" s="209"/>
    </row>
    <row r="135" spans="1:32" x14ac:dyDescent="0.2">
      <c r="A135" s="209"/>
      <c r="B135" s="209"/>
      <c r="C135" s="83"/>
      <c r="D135" s="211"/>
      <c r="E135" s="211"/>
      <c r="F135" s="211"/>
      <c r="G135" s="211"/>
      <c r="H135" s="200"/>
      <c r="I135" s="200"/>
      <c r="J135" s="211"/>
      <c r="K135" s="211"/>
      <c r="L135" s="211"/>
      <c r="M135" s="211"/>
      <c r="N135" s="211"/>
      <c r="O135" s="241" t="s">
        <v>569</v>
      </c>
      <c r="P135" s="233"/>
      <c r="Q135" s="233"/>
      <c r="R135" s="86"/>
      <c r="S135" s="86"/>
      <c r="T135" s="86"/>
      <c r="U135" s="200"/>
      <c r="V135" s="83"/>
      <c r="W135" s="215"/>
      <c r="X135" s="200"/>
      <c r="Y135" s="201" t="e">
        <f t="shared" si="3"/>
        <v>#DIV/0!</v>
      </c>
      <c r="Z135" s="202"/>
      <c r="AA135" s="216"/>
      <c r="AB135" s="202"/>
      <c r="AC135" s="203" t="e">
        <f t="shared" si="4"/>
        <v>#DIV/0!</v>
      </c>
      <c r="AD135" s="83"/>
      <c r="AE135" s="83"/>
      <c r="AF135" s="209"/>
    </row>
    <row r="136" spans="1:32" x14ac:dyDescent="0.2">
      <c r="A136" s="209"/>
      <c r="B136" s="209"/>
      <c r="C136" s="83"/>
      <c r="D136" s="211"/>
      <c r="E136" s="211"/>
      <c r="F136" s="211"/>
      <c r="G136" s="211"/>
      <c r="H136" s="200"/>
      <c r="I136" s="200"/>
      <c r="J136" s="211"/>
      <c r="K136" s="211"/>
      <c r="L136" s="211"/>
      <c r="M136" s="211"/>
      <c r="N136" s="211"/>
      <c r="O136" s="241" t="s">
        <v>569</v>
      </c>
      <c r="P136" s="233"/>
      <c r="Q136" s="233"/>
      <c r="R136" s="86"/>
      <c r="S136" s="86"/>
      <c r="T136" s="86"/>
      <c r="U136" s="200"/>
      <c r="V136" s="83"/>
      <c r="W136" s="215"/>
      <c r="X136" s="200"/>
      <c r="Y136" s="201" t="e">
        <f t="shared" si="3"/>
        <v>#DIV/0!</v>
      </c>
      <c r="Z136" s="202"/>
      <c r="AA136" s="216"/>
      <c r="AB136" s="202"/>
      <c r="AC136" s="203" t="e">
        <f t="shared" si="4"/>
        <v>#DIV/0!</v>
      </c>
      <c r="AD136" s="83"/>
      <c r="AE136" s="83"/>
      <c r="AF136" s="209"/>
    </row>
    <row r="137" spans="1:32" x14ac:dyDescent="0.2">
      <c r="A137" s="209"/>
      <c r="B137" s="209"/>
      <c r="C137" s="83"/>
      <c r="D137" s="211"/>
      <c r="E137" s="211"/>
      <c r="F137" s="211"/>
      <c r="G137" s="211"/>
      <c r="H137" s="200"/>
      <c r="I137" s="200"/>
      <c r="J137" s="211"/>
      <c r="K137" s="211"/>
      <c r="L137" s="211"/>
      <c r="M137" s="211"/>
      <c r="N137" s="211"/>
      <c r="O137" s="241" t="s">
        <v>569</v>
      </c>
      <c r="P137" s="233"/>
      <c r="Q137" s="233"/>
      <c r="R137" s="86"/>
      <c r="S137" s="86"/>
      <c r="T137" s="86"/>
      <c r="U137" s="200"/>
      <c r="V137" s="83"/>
      <c r="W137" s="215"/>
      <c r="X137" s="200"/>
      <c r="Y137" s="201" t="e">
        <f t="shared" si="3"/>
        <v>#DIV/0!</v>
      </c>
      <c r="Z137" s="202"/>
      <c r="AA137" s="216"/>
      <c r="AB137" s="202"/>
      <c r="AC137" s="203" t="e">
        <f t="shared" si="4"/>
        <v>#DIV/0!</v>
      </c>
      <c r="AD137" s="83"/>
      <c r="AE137" s="83"/>
      <c r="AF137" s="209"/>
    </row>
    <row r="138" spans="1:32" x14ac:dyDescent="0.2">
      <c r="A138" s="209"/>
      <c r="B138" s="209"/>
      <c r="C138" s="83"/>
      <c r="D138" s="211"/>
      <c r="E138" s="211"/>
      <c r="F138" s="211"/>
      <c r="G138" s="211"/>
      <c r="H138" s="200"/>
      <c r="I138" s="200"/>
      <c r="J138" s="211"/>
      <c r="K138" s="211"/>
      <c r="L138" s="211"/>
      <c r="M138" s="211"/>
      <c r="N138" s="211"/>
      <c r="O138" s="241" t="s">
        <v>569</v>
      </c>
      <c r="P138" s="233"/>
      <c r="Q138" s="233"/>
      <c r="R138" s="86"/>
      <c r="S138" s="86"/>
      <c r="T138" s="86"/>
      <c r="U138" s="200"/>
      <c r="V138" s="83"/>
      <c r="W138" s="215"/>
      <c r="X138" s="200"/>
      <c r="Y138" s="201" t="e">
        <f t="shared" si="3"/>
        <v>#DIV/0!</v>
      </c>
      <c r="Z138" s="202"/>
      <c r="AA138" s="216"/>
      <c r="AB138" s="202"/>
      <c r="AC138" s="203" t="e">
        <f t="shared" si="4"/>
        <v>#DIV/0!</v>
      </c>
      <c r="AD138" s="83"/>
      <c r="AE138" s="83"/>
      <c r="AF138" s="209"/>
    </row>
    <row r="139" spans="1:32" x14ac:dyDescent="0.2">
      <c r="A139" s="209"/>
      <c r="B139" s="209"/>
      <c r="C139" s="83"/>
      <c r="D139" s="211"/>
      <c r="E139" s="211"/>
      <c r="F139" s="211"/>
      <c r="G139" s="211"/>
      <c r="H139" s="200"/>
      <c r="I139" s="200"/>
      <c r="J139" s="211"/>
      <c r="K139" s="211"/>
      <c r="L139" s="211"/>
      <c r="M139" s="211"/>
      <c r="N139" s="211"/>
      <c r="O139" s="241" t="s">
        <v>569</v>
      </c>
      <c r="P139" s="233"/>
      <c r="Q139" s="233"/>
      <c r="R139" s="86"/>
      <c r="S139" s="86"/>
      <c r="T139" s="86"/>
      <c r="U139" s="200"/>
      <c r="V139" s="83"/>
      <c r="W139" s="215"/>
      <c r="X139" s="200"/>
      <c r="Y139" s="201" t="e">
        <f t="shared" si="3"/>
        <v>#DIV/0!</v>
      </c>
      <c r="Z139" s="202"/>
      <c r="AA139" s="216"/>
      <c r="AB139" s="202"/>
      <c r="AC139" s="203" t="e">
        <f t="shared" si="4"/>
        <v>#DIV/0!</v>
      </c>
      <c r="AD139" s="83"/>
      <c r="AE139" s="83"/>
      <c r="AF139" s="209"/>
    </row>
    <row r="140" spans="1:32" x14ac:dyDescent="0.2">
      <c r="A140" s="209"/>
      <c r="B140" s="209"/>
      <c r="C140" s="83"/>
      <c r="D140" s="211"/>
      <c r="E140" s="211"/>
      <c r="F140" s="211"/>
      <c r="G140" s="211"/>
      <c r="H140" s="200"/>
      <c r="I140" s="200"/>
      <c r="J140" s="211"/>
      <c r="K140" s="211"/>
      <c r="L140" s="211"/>
      <c r="M140" s="211"/>
      <c r="N140" s="211"/>
      <c r="O140" s="241" t="s">
        <v>569</v>
      </c>
      <c r="P140" s="233"/>
      <c r="Q140" s="233"/>
      <c r="R140" s="86"/>
      <c r="S140" s="86"/>
      <c r="T140" s="86"/>
      <c r="U140" s="200"/>
      <c r="V140" s="83"/>
      <c r="W140" s="215"/>
      <c r="X140" s="200"/>
      <c r="Y140" s="201" t="e">
        <f t="shared" si="3"/>
        <v>#DIV/0!</v>
      </c>
      <c r="Z140" s="202"/>
      <c r="AA140" s="216"/>
      <c r="AB140" s="202"/>
      <c r="AC140" s="203" t="e">
        <f t="shared" si="4"/>
        <v>#DIV/0!</v>
      </c>
      <c r="AD140" s="83"/>
      <c r="AE140" s="83"/>
      <c r="AF140" s="209"/>
    </row>
    <row r="141" spans="1:32" x14ac:dyDescent="0.2">
      <c r="A141" s="209"/>
      <c r="B141" s="209"/>
      <c r="C141" s="83"/>
      <c r="D141" s="211"/>
      <c r="E141" s="211"/>
      <c r="F141" s="211"/>
      <c r="G141" s="211"/>
      <c r="H141" s="200"/>
      <c r="I141" s="200"/>
      <c r="J141" s="211"/>
      <c r="K141" s="211"/>
      <c r="L141" s="211"/>
      <c r="M141" s="211"/>
      <c r="N141" s="211"/>
      <c r="O141" s="241" t="s">
        <v>569</v>
      </c>
      <c r="P141" s="233"/>
      <c r="Q141" s="233"/>
      <c r="R141" s="86"/>
      <c r="S141" s="86"/>
      <c r="T141" s="86"/>
      <c r="U141" s="200"/>
      <c r="V141" s="83"/>
      <c r="W141" s="215"/>
      <c r="X141" s="200"/>
      <c r="Y141" s="201" t="e">
        <f t="shared" si="3"/>
        <v>#DIV/0!</v>
      </c>
      <c r="Z141" s="202"/>
      <c r="AA141" s="216"/>
      <c r="AB141" s="202"/>
      <c r="AC141" s="203" t="e">
        <f t="shared" si="4"/>
        <v>#DIV/0!</v>
      </c>
      <c r="AD141" s="83"/>
      <c r="AE141" s="83"/>
      <c r="AF141" s="209"/>
    </row>
    <row r="142" spans="1:32" x14ac:dyDescent="0.2">
      <c r="A142" s="209"/>
      <c r="B142" s="209"/>
      <c r="C142" s="83"/>
      <c r="D142" s="211"/>
      <c r="E142" s="211"/>
      <c r="F142" s="211"/>
      <c r="G142" s="211"/>
      <c r="H142" s="200"/>
      <c r="I142" s="200"/>
      <c r="J142" s="211"/>
      <c r="K142" s="211"/>
      <c r="L142" s="211"/>
      <c r="M142" s="211"/>
      <c r="N142" s="211"/>
      <c r="O142" s="241" t="s">
        <v>569</v>
      </c>
      <c r="P142" s="233"/>
      <c r="Q142" s="233"/>
      <c r="R142" s="86"/>
      <c r="S142" s="86"/>
      <c r="T142" s="86"/>
      <c r="U142" s="200"/>
      <c r="V142" s="83"/>
      <c r="W142" s="215"/>
      <c r="X142" s="200"/>
      <c r="Y142" s="201" t="e">
        <f t="shared" si="3"/>
        <v>#DIV/0!</v>
      </c>
      <c r="Z142" s="202"/>
      <c r="AA142" s="216"/>
      <c r="AB142" s="202"/>
      <c r="AC142" s="203" t="e">
        <f t="shared" si="4"/>
        <v>#DIV/0!</v>
      </c>
      <c r="AD142" s="83"/>
      <c r="AE142" s="83"/>
      <c r="AF142" s="209"/>
    </row>
    <row r="143" spans="1:32" x14ac:dyDescent="0.2">
      <c r="A143" s="209"/>
      <c r="B143" s="209"/>
      <c r="C143" s="83"/>
      <c r="D143" s="211"/>
      <c r="E143" s="211"/>
      <c r="F143" s="211"/>
      <c r="G143" s="211"/>
      <c r="H143" s="200"/>
      <c r="I143" s="200"/>
      <c r="J143" s="211"/>
      <c r="K143" s="211"/>
      <c r="L143" s="211"/>
      <c r="M143" s="211"/>
      <c r="N143" s="211"/>
      <c r="O143" s="241" t="s">
        <v>569</v>
      </c>
      <c r="P143" s="233"/>
      <c r="Q143" s="233"/>
      <c r="R143" s="86"/>
      <c r="S143" s="86"/>
      <c r="T143" s="86"/>
      <c r="U143" s="200"/>
      <c r="V143" s="83"/>
      <c r="W143" s="215"/>
      <c r="X143" s="200"/>
      <c r="Y143" s="201" t="e">
        <f t="shared" si="3"/>
        <v>#DIV/0!</v>
      </c>
      <c r="Z143" s="202"/>
      <c r="AA143" s="216"/>
      <c r="AB143" s="202"/>
      <c r="AC143" s="203" t="e">
        <f t="shared" si="4"/>
        <v>#DIV/0!</v>
      </c>
      <c r="AD143" s="83"/>
      <c r="AE143" s="83"/>
      <c r="AF143" s="209"/>
    </row>
    <row r="144" spans="1:32" x14ac:dyDescent="0.2">
      <c r="A144" s="209"/>
      <c r="B144" s="209"/>
      <c r="C144" s="83"/>
      <c r="D144" s="211"/>
      <c r="E144" s="211"/>
      <c r="F144" s="211"/>
      <c r="G144" s="211"/>
      <c r="H144" s="200"/>
      <c r="I144" s="200"/>
      <c r="J144" s="211"/>
      <c r="K144" s="211"/>
      <c r="L144" s="211"/>
      <c r="M144" s="211"/>
      <c r="N144" s="211"/>
      <c r="O144" s="241" t="s">
        <v>569</v>
      </c>
      <c r="P144" s="233"/>
      <c r="Q144" s="233"/>
      <c r="R144" s="86"/>
      <c r="S144" s="86"/>
      <c r="T144" s="86"/>
      <c r="U144" s="200"/>
      <c r="V144" s="83"/>
      <c r="W144" s="215"/>
      <c r="X144" s="200"/>
      <c r="Y144" s="201" t="e">
        <f t="shared" si="3"/>
        <v>#DIV/0!</v>
      </c>
      <c r="Z144" s="202"/>
      <c r="AA144" s="216"/>
      <c r="AB144" s="202"/>
      <c r="AC144" s="203" t="e">
        <f t="shared" si="4"/>
        <v>#DIV/0!</v>
      </c>
      <c r="AD144" s="83"/>
      <c r="AE144" s="83"/>
      <c r="AF144" s="209"/>
    </row>
    <row r="145" spans="1:32" x14ac:dyDescent="0.2">
      <c r="A145" s="209"/>
      <c r="B145" s="209"/>
      <c r="C145" s="83"/>
      <c r="D145" s="211"/>
      <c r="E145" s="211"/>
      <c r="F145" s="211"/>
      <c r="G145" s="211"/>
      <c r="H145" s="200"/>
      <c r="I145" s="200"/>
      <c r="J145" s="211"/>
      <c r="K145" s="211"/>
      <c r="L145" s="211"/>
      <c r="M145" s="211"/>
      <c r="N145" s="211"/>
      <c r="O145" s="241" t="s">
        <v>569</v>
      </c>
      <c r="P145" s="233"/>
      <c r="Q145" s="233"/>
      <c r="R145" s="86"/>
      <c r="S145" s="86"/>
      <c r="T145" s="86"/>
      <c r="U145" s="200"/>
      <c r="V145" s="83"/>
      <c r="W145" s="215"/>
      <c r="X145" s="200"/>
      <c r="Y145" s="201" t="e">
        <f t="shared" si="3"/>
        <v>#DIV/0!</v>
      </c>
      <c r="Z145" s="202"/>
      <c r="AA145" s="216"/>
      <c r="AB145" s="202"/>
      <c r="AC145" s="203" t="e">
        <f t="shared" si="4"/>
        <v>#DIV/0!</v>
      </c>
      <c r="AD145" s="83"/>
      <c r="AE145" s="83"/>
      <c r="AF145" s="209"/>
    </row>
    <row r="146" spans="1:32" x14ac:dyDescent="0.2">
      <c r="A146" s="209"/>
      <c r="B146" s="209"/>
      <c r="C146" s="83"/>
      <c r="D146" s="211"/>
      <c r="E146" s="211"/>
      <c r="F146" s="211"/>
      <c r="G146" s="211"/>
      <c r="H146" s="200"/>
      <c r="I146" s="200"/>
      <c r="J146" s="211"/>
      <c r="K146" s="211"/>
      <c r="L146" s="211"/>
      <c r="M146" s="211"/>
      <c r="N146" s="211"/>
      <c r="O146" s="241" t="s">
        <v>569</v>
      </c>
      <c r="P146" s="233"/>
      <c r="Q146" s="233"/>
      <c r="R146" s="86"/>
      <c r="S146" s="86"/>
      <c r="T146" s="86"/>
      <c r="U146" s="200"/>
      <c r="V146" s="83"/>
      <c r="W146" s="215"/>
      <c r="X146" s="200"/>
      <c r="Y146" s="201" t="e">
        <f t="shared" si="3"/>
        <v>#DIV/0!</v>
      </c>
      <c r="Z146" s="202"/>
      <c r="AA146" s="216"/>
      <c r="AB146" s="202"/>
      <c r="AC146" s="203" t="e">
        <f t="shared" si="4"/>
        <v>#DIV/0!</v>
      </c>
      <c r="AD146" s="83"/>
      <c r="AE146" s="83"/>
      <c r="AF146" s="209"/>
    </row>
    <row r="147" spans="1:32" x14ac:dyDescent="0.2">
      <c r="A147" s="209"/>
      <c r="B147" s="209"/>
      <c r="C147" s="83"/>
      <c r="D147" s="211"/>
      <c r="E147" s="211"/>
      <c r="F147" s="211"/>
      <c r="G147" s="211"/>
      <c r="H147" s="200"/>
      <c r="I147" s="200"/>
      <c r="J147" s="211"/>
      <c r="K147" s="211"/>
      <c r="L147" s="211"/>
      <c r="M147" s="211"/>
      <c r="N147" s="211"/>
      <c r="O147" s="241" t="s">
        <v>569</v>
      </c>
      <c r="P147" s="233"/>
      <c r="Q147" s="233"/>
      <c r="R147" s="86"/>
      <c r="S147" s="86"/>
      <c r="T147" s="86"/>
      <c r="U147" s="200"/>
      <c r="V147" s="83"/>
      <c r="W147" s="215"/>
      <c r="X147" s="200"/>
      <c r="Y147" s="201" t="e">
        <f t="shared" si="3"/>
        <v>#DIV/0!</v>
      </c>
      <c r="Z147" s="202"/>
      <c r="AA147" s="216"/>
      <c r="AB147" s="202"/>
      <c r="AC147" s="203" t="e">
        <f t="shared" si="4"/>
        <v>#DIV/0!</v>
      </c>
      <c r="AD147" s="83"/>
      <c r="AE147" s="83"/>
      <c r="AF147" s="209"/>
    </row>
    <row r="148" spans="1:32" x14ac:dyDescent="0.2">
      <c r="A148" s="209"/>
      <c r="B148" s="209"/>
      <c r="C148" s="83"/>
      <c r="D148" s="211"/>
      <c r="E148" s="211"/>
      <c r="F148" s="211"/>
      <c r="G148" s="211"/>
      <c r="H148" s="200"/>
      <c r="I148" s="200"/>
      <c r="J148" s="211"/>
      <c r="K148" s="211"/>
      <c r="L148" s="211"/>
      <c r="M148" s="211"/>
      <c r="N148" s="211"/>
      <c r="O148" s="241" t="s">
        <v>569</v>
      </c>
      <c r="P148" s="233"/>
      <c r="Q148" s="233"/>
      <c r="R148" s="86"/>
      <c r="S148" s="86"/>
      <c r="T148" s="86"/>
      <c r="U148" s="200"/>
      <c r="V148" s="83"/>
      <c r="W148" s="215"/>
      <c r="X148" s="200"/>
      <c r="Y148" s="201" t="e">
        <f t="shared" ref="Y148:Y211" si="5">X148/U148</f>
        <v>#DIV/0!</v>
      </c>
      <c r="Z148" s="202"/>
      <c r="AA148" s="216"/>
      <c r="AB148" s="202"/>
      <c r="AC148" s="203" t="e">
        <f t="shared" ref="AC148:AC211" si="6">AB148/Z148</f>
        <v>#DIV/0!</v>
      </c>
      <c r="AD148" s="83"/>
      <c r="AE148" s="83"/>
      <c r="AF148" s="209"/>
    </row>
    <row r="149" spans="1:32" x14ac:dyDescent="0.2">
      <c r="A149" s="209"/>
      <c r="B149" s="209"/>
      <c r="C149" s="83"/>
      <c r="D149" s="211"/>
      <c r="E149" s="211"/>
      <c r="F149" s="211"/>
      <c r="G149" s="211"/>
      <c r="H149" s="200"/>
      <c r="I149" s="200"/>
      <c r="J149" s="211"/>
      <c r="K149" s="211"/>
      <c r="L149" s="211"/>
      <c r="M149" s="211"/>
      <c r="N149" s="211"/>
      <c r="O149" s="241" t="s">
        <v>569</v>
      </c>
      <c r="P149" s="233"/>
      <c r="Q149" s="233"/>
      <c r="R149" s="86"/>
      <c r="S149" s="86"/>
      <c r="T149" s="86"/>
      <c r="U149" s="200"/>
      <c r="V149" s="83"/>
      <c r="W149" s="215"/>
      <c r="X149" s="200"/>
      <c r="Y149" s="201" t="e">
        <f t="shared" si="5"/>
        <v>#DIV/0!</v>
      </c>
      <c r="Z149" s="202"/>
      <c r="AA149" s="216"/>
      <c r="AB149" s="202"/>
      <c r="AC149" s="203" t="e">
        <f t="shared" si="6"/>
        <v>#DIV/0!</v>
      </c>
      <c r="AD149" s="83"/>
      <c r="AE149" s="83"/>
      <c r="AF149" s="209"/>
    </row>
    <row r="150" spans="1:32" x14ac:dyDescent="0.2">
      <c r="A150" s="209"/>
      <c r="B150" s="209"/>
      <c r="C150" s="83"/>
      <c r="D150" s="211"/>
      <c r="E150" s="211"/>
      <c r="F150" s="211"/>
      <c r="G150" s="211"/>
      <c r="H150" s="200"/>
      <c r="I150" s="200"/>
      <c r="J150" s="211"/>
      <c r="K150" s="211"/>
      <c r="L150" s="211"/>
      <c r="M150" s="211"/>
      <c r="N150" s="211"/>
      <c r="O150" s="241" t="s">
        <v>569</v>
      </c>
      <c r="P150" s="233"/>
      <c r="Q150" s="233"/>
      <c r="R150" s="86"/>
      <c r="S150" s="86"/>
      <c r="T150" s="86"/>
      <c r="U150" s="200"/>
      <c r="V150" s="83"/>
      <c r="W150" s="215"/>
      <c r="X150" s="200"/>
      <c r="Y150" s="201" t="e">
        <f t="shared" si="5"/>
        <v>#DIV/0!</v>
      </c>
      <c r="Z150" s="202"/>
      <c r="AA150" s="216"/>
      <c r="AB150" s="202"/>
      <c r="AC150" s="203" t="e">
        <f t="shared" si="6"/>
        <v>#DIV/0!</v>
      </c>
      <c r="AD150" s="83"/>
      <c r="AE150" s="83"/>
      <c r="AF150" s="209"/>
    </row>
    <row r="151" spans="1:32" x14ac:dyDescent="0.2">
      <c r="A151" s="209"/>
      <c r="B151" s="209"/>
      <c r="C151" s="83"/>
      <c r="D151" s="211"/>
      <c r="E151" s="211"/>
      <c r="F151" s="211"/>
      <c r="G151" s="211"/>
      <c r="H151" s="200"/>
      <c r="I151" s="200"/>
      <c r="J151" s="211"/>
      <c r="K151" s="211"/>
      <c r="L151" s="211"/>
      <c r="M151" s="211"/>
      <c r="N151" s="211"/>
      <c r="O151" s="241" t="s">
        <v>569</v>
      </c>
      <c r="P151" s="233"/>
      <c r="Q151" s="233"/>
      <c r="R151" s="86"/>
      <c r="S151" s="86"/>
      <c r="T151" s="86"/>
      <c r="U151" s="200"/>
      <c r="V151" s="83"/>
      <c r="W151" s="215"/>
      <c r="X151" s="200"/>
      <c r="Y151" s="201" t="e">
        <f t="shared" si="5"/>
        <v>#DIV/0!</v>
      </c>
      <c r="Z151" s="202"/>
      <c r="AA151" s="216"/>
      <c r="AB151" s="202"/>
      <c r="AC151" s="203" t="e">
        <f t="shared" si="6"/>
        <v>#DIV/0!</v>
      </c>
      <c r="AD151" s="83"/>
      <c r="AE151" s="83"/>
      <c r="AF151" s="209"/>
    </row>
    <row r="152" spans="1:32" x14ac:dyDescent="0.2">
      <c r="A152" s="209"/>
      <c r="B152" s="209"/>
      <c r="C152" s="83"/>
      <c r="D152" s="211"/>
      <c r="E152" s="211"/>
      <c r="F152" s="211"/>
      <c r="G152" s="211"/>
      <c r="H152" s="200"/>
      <c r="I152" s="200"/>
      <c r="J152" s="211"/>
      <c r="K152" s="211"/>
      <c r="L152" s="211"/>
      <c r="M152" s="211"/>
      <c r="N152" s="211"/>
      <c r="O152" s="241" t="s">
        <v>569</v>
      </c>
      <c r="P152" s="233"/>
      <c r="Q152" s="233"/>
      <c r="R152" s="86"/>
      <c r="S152" s="86"/>
      <c r="T152" s="86"/>
      <c r="U152" s="200"/>
      <c r="V152" s="83"/>
      <c r="W152" s="215"/>
      <c r="X152" s="200"/>
      <c r="Y152" s="201" t="e">
        <f t="shared" si="5"/>
        <v>#DIV/0!</v>
      </c>
      <c r="Z152" s="202"/>
      <c r="AA152" s="216"/>
      <c r="AB152" s="202"/>
      <c r="AC152" s="203" t="e">
        <f t="shared" si="6"/>
        <v>#DIV/0!</v>
      </c>
      <c r="AD152" s="83"/>
      <c r="AE152" s="83"/>
      <c r="AF152" s="209"/>
    </row>
    <row r="153" spans="1:32" x14ac:dyDescent="0.2">
      <c r="A153" s="209"/>
      <c r="B153" s="209"/>
      <c r="C153" s="83"/>
      <c r="D153" s="211"/>
      <c r="E153" s="211"/>
      <c r="F153" s="211"/>
      <c r="G153" s="211"/>
      <c r="H153" s="200"/>
      <c r="I153" s="200"/>
      <c r="J153" s="211"/>
      <c r="K153" s="211"/>
      <c r="L153" s="211"/>
      <c r="M153" s="211"/>
      <c r="N153" s="211"/>
      <c r="O153" s="241" t="s">
        <v>569</v>
      </c>
      <c r="P153" s="233"/>
      <c r="Q153" s="233"/>
      <c r="R153" s="86"/>
      <c r="S153" s="86"/>
      <c r="T153" s="86"/>
      <c r="U153" s="200"/>
      <c r="V153" s="83"/>
      <c r="W153" s="215"/>
      <c r="X153" s="200"/>
      <c r="Y153" s="201" t="e">
        <f t="shared" si="5"/>
        <v>#DIV/0!</v>
      </c>
      <c r="Z153" s="202"/>
      <c r="AA153" s="216"/>
      <c r="AB153" s="202"/>
      <c r="AC153" s="203" t="e">
        <f t="shared" si="6"/>
        <v>#DIV/0!</v>
      </c>
      <c r="AD153" s="83"/>
      <c r="AE153" s="83"/>
      <c r="AF153" s="209"/>
    </row>
    <row r="154" spans="1:32" x14ac:dyDescent="0.2">
      <c r="A154" s="209"/>
      <c r="B154" s="209"/>
      <c r="C154" s="83"/>
      <c r="D154" s="211"/>
      <c r="E154" s="211"/>
      <c r="F154" s="211"/>
      <c r="G154" s="211"/>
      <c r="H154" s="200"/>
      <c r="I154" s="200"/>
      <c r="J154" s="211"/>
      <c r="K154" s="211"/>
      <c r="L154" s="211"/>
      <c r="M154" s="211"/>
      <c r="N154" s="211"/>
      <c r="O154" s="241" t="s">
        <v>569</v>
      </c>
      <c r="P154" s="233"/>
      <c r="Q154" s="233"/>
      <c r="R154" s="86"/>
      <c r="S154" s="86"/>
      <c r="T154" s="86"/>
      <c r="U154" s="200"/>
      <c r="V154" s="83"/>
      <c r="W154" s="215"/>
      <c r="X154" s="200"/>
      <c r="Y154" s="201" t="e">
        <f t="shared" si="5"/>
        <v>#DIV/0!</v>
      </c>
      <c r="Z154" s="202"/>
      <c r="AA154" s="216"/>
      <c r="AB154" s="202"/>
      <c r="AC154" s="203" t="e">
        <f t="shared" si="6"/>
        <v>#DIV/0!</v>
      </c>
      <c r="AD154" s="83"/>
      <c r="AE154" s="83"/>
      <c r="AF154" s="209"/>
    </row>
    <row r="155" spans="1:32" x14ac:dyDescent="0.2">
      <c r="A155" s="209"/>
      <c r="B155" s="209"/>
      <c r="C155" s="83"/>
      <c r="D155" s="211"/>
      <c r="E155" s="211"/>
      <c r="F155" s="211"/>
      <c r="G155" s="211"/>
      <c r="H155" s="200"/>
      <c r="I155" s="200"/>
      <c r="J155" s="211"/>
      <c r="K155" s="211"/>
      <c r="L155" s="211"/>
      <c r="M155" s="211"/>
      <c r="N155" s="211"/>
      <c r="O155" s="241" t="s">
        <v>569</v>
      </c>
      <c r="P155" s="233"/>
      <c r="Q155" s="233"/>
      <c r="R155" s="86"/>
      <c r="S155" s="86"/>
      <c r="T155" s="86"/>
      <c r="U155" s="200"/>
      <c r="V155" s="83"/>
      <c r="W155" s="215"/>
      <c r="X155" s="200"/>
      <c r="Y155" s="201" t="e">
        <f t="shared" si="5"/>
        <v>#DIV/0!</v>
      </c>
      <c r="Z155" s="202"/>
      <c r="AA155" s="216"/>
      <c r="AB155" s="202"/>
      <c r="AC155" s="203" t="e">
        <f t="shared" si="6"/>
        <v>#DIV/0!</v>
      </c>
      <c r="AD155" s="83"/>
      <c r="AE155" s="83"/>
      <c r="AF155" s="209"/>
    </row>
    <row r="156" spans="1:32" x14ac:dyDescent="0.2">
      <c r="A156" s="209"/>
      <c r="B156" s="209"/>
      <c r="C156" s="83"/>
      <c r="D156" s="211"/>
      <c r="E156" s="211"/>
      <c r="F156" s="211"/>
      <c r="G156" s="211"/>
      <c r="H156" s="200"/>
      <c r="I156" s="200"/>
      <c r="J156" s="211"/>
      <c r="K156" s="211"/>
      <c r="L156" s="211"/>
      <c r="M156" s="211"/>
      <c r="N156" s="211"/>
      <c r="O156" s="241" t="s">
        <v>569</v>
      </c>
      <c r="P156" s="233"/>
      <c r="Q156" s="233"/>
      <c r="R156" s="86"/>
      <c r="S156" s="86"/>
      <c r="T156" s="86"/>
      <c r="U156" s="200"/>
      <c r="V156" s="83"/>
      <c r="W156" s="215"/>
      <c r="X156" s="200"/>
      <c r="Y156" s="201" t="e">
        <f t="shared" si="5"/>
        <v>#DIV/0!</v>
      </c>
      <c r="Z156" s="202"/>
      <c r="AA156" s="216"/>
      <c r="AB156" s="202"/>
      <c r="AC156" s="203" t="e">
        <f t="shared" si="6"/>
        <v>#DIV/0!</v>
      </c>
      <c r="AD156" s="83"/>
      <c r="AE156" s="83"/>
      <c r="AF156" s="209"/>
    </row>
    <row r="157" spans="1:32" x14ac:dyDescent="0.2">
      <c r="A157" s="209"/>
      <c r="B157" s="209"/>
      <c r="C157" s="83"/>
      <c r="D157" s="211"/>
      <c r="E157" s="211"/>
      <c r="F157" s="211"/>
      <c r="G157" s="211"/>
      <c r="H157" s="200"/>
      <c r="I157" s="200"/>
      <c r="J157" s="211"/>
      <c r="K157" s="211"/>
      <c r="L157" s="211"/>
      <c r="M157" s="211"/>
      <c r="N157" s="211"/>
      <c r="O157" s="241" t="s">
        <v>569</v>
      </c>
      <c r="P157" s="233"/>
      <c r="Q157" s="233"/>
      <c r="R157" s="86"/>
      <c r="S157" s="86"/>
      <c r="T157" s="86"/>
      <c r="U157" s="200"/>
      <c r="V157" s="83"/>
      <c r="W157" s="215"/>
      <c r="X157" s="200"/>
      <c r="Y157" s="201" t="e">
        <f t="shared" si="5"/>
        <v>#DIV/0!</v>
      </c>
      <c r="Z157" s="202"/>
      <c r="AA157" s="216"/>
      <c r="AB157" s="202"/>
      <c r="AC157" s="203" t="e">
        <f t="shared" si="6"/>
        <v>#DIV/0!</v>
      </c>
      <c r="AD157" s="83"/>
      <c r="AE157" s="83"/>
      <c r="AF157" s="209"/>
    </row>
    <row r="158" spans="1:32" x14ac:dyDescent="0.2">
      <c r="A158" s="209"/>
      <c r="B158" s="209"/>
      <c r="C158" s="83"/>
      <c r="D158" s="211"/>
      <c r="E158" s="211"/>
      <c r="F158" s="211"/>
      <c r="G158" s="211"/>
      <c r="H158" s="200"/>
      <c r="I158" s="200"/>
      <c r="J158" s="211"/>
      <c r="K158" s="211"/>
      <c r="L158" s="211"/>
      <c r="M158" s="211"/>
      <c r="N158" s="211"/>
      <c r="O158" s="241" t="s">
        <v>569</v>
      </c>
      <c r="P158" s="233"/>
      <c r="Q158" s="233"/>
      <c r="R158" s="86"/>
      <c r="S158" s="86"/>
      <c r="T158" s="86"/>
      <c r="U158" s="200"/>
      <c r="V158" s="83"/>
      <c r="W158" s="215"/>
      <c r="X158" s="200"/>
      <c r="Y158" s="201" t="e">
        <f t="shared" si="5"/>
        <v>#DIV/0!</v>
      </c>
      <c r="Z158" s="202"/>
      <c r="AA158" s="216"/>
      <c r="AB158" s="202"/>
      <c r="AC158" s="203" t="e">
        <f t="shared" si="6"/>
        <v>#DIV/0!</v>
      </c>
      <c r="AD158" s="83"/>
      <c r="AE158" s="83"/>
      <c r="AF158" s="209"/>
    </row>
    <row r="159" spans="1:32" x14ac:dyDescent="0.2">
      <c r="A159" s="209"/>
      <c r="B159" s="209"/>
      <c r="C159" s="83"/>
      <c r="D159" s="211"/>
      <c r="E159" s="211"/>
      <c r="F159" s="211"/>
      <c r="G159" s="211"/>
      <c r="H159" s="200"/>
      <c r="I159" s="200"/>
      <c r="J159" s="211"/>
      <c r="K159" s="211"/>
      <c r="L159" s="211"/>
      <c r="M159" s="211"/>
      <c r="N159" s="211"/>
      <c r="O159" s="241" t="s">
        <v>569</v>
      </c>
      <c r="P159" s="233"/>
      <c r="Q159" s="233"/>
      <c r="R159" s="86"/>
      <c r="S159" s="86"/>
      <c r="T159" s="86"/>
      <c r="U159" s="200"/>
      <c r="V159" s="83"/>
      <c r="W159" s="215"/>
      <c r="X159" s="200"/>
      <c r="Y159" s="201" t="e">
        <f t="shared" si="5"/>
        <v>#DIV/0!</v>
      </c>
      <c r="Z159" s="202"/>
      <c r="AA159" s="216"/>
      <c r="AB159" s="202"/>
      <c r="AC159" s="203" t="e">
        <f t="shared" si="6"/>
        <v>#DIV/0!</v>
      </c>
      <c r="AD159" s="83"/>
      <c r="AE159" s="83"/>
      <c r="AF159" s="209"/>
    </row>
    <row r="160" spans="1:32" x14ac:dyDescent="0.2">
      <c r="A160" s="209"/>
      <c r="B160" s="209"/>
      <c r="C160" s="83"/>
      <c r="D160" s="211"/>
      <c r="E160" s="211"/>
      <c r="F160" s="211"/>
      <c r="G160" s="211"/>
      <c r="H160" s="200"/>
      <c r="I160" s="200"/>
      <c r="J160" s="211"/>
      <c r="K160" s="211"/>
      <c r="L160" s="211"/>
      <c r="M160" s="211"/>
      <c r="N160" s="211"/>
      <c r="O160" s="241" t="s">
        <v>569</v>
      </c>
      <c r="P160" s="233"/>
      <c r="Q160" s="233"/>
      <c r="R160" s="86"/>
      <c r="S160" s="86"/>
      <c r="T160" s="86"/>
      <c r="U160" s="200"/>
      <c r="V160" s="83"/>
      <c r="W160" s="215"/>
      <c r="X160" s="200"/>
      <c r="Y160" s="201" t="e">
        <f t="shared" si="5"/>
        <v>#DIV/0!</v>
      </c>
      <c r="Z160" s="202"/>
      <c r="AA160" s="216"/>
      <c r="AB160" s="202"/>
      <c r="AC160" s="203" t="e">
        <f t="shared" si="6"/>
        <v>#DIV/0!</v>
      </c>
      <c r="AD160" s="83"/>
      <c r="AE160" s="83"/>
      <c r="AF160" s="209"/>
    </row>
    <row r="161" spans="1:32" x14ac:dyDescent="0.2">
      <c r="A161" s="209"/>
      <c r="B161" s="209"/>
      <c r="C161" s="83"/>
      <c r="D161" s="211"/>
      <c r="E161" s="211"/>
      <c r="F161" s="211"/>
      <c r="G161" s="211"/>
      <c r="H161" s="200"/>
      <c r="I161" s="200"/>
      <c r="J161" s="211"/>
      <c r="K161" s="211"/>
      <c r="L161" s="211"/>
      <c r="M161" s="211"/>
      <c r="N161" s="211"/>
      <c r="O161" s="241" t="s">
        <v>569</v>
      </c>
      <c r="P161" s="233"/>
      <c r="Q161" s="233"/>
      <c r="R161" s="86"/>
      <c r="S161" s="86"/>
      <c r="T161" s="86"/>
      <c r="U161" s="200"/>
      <c r="V161" s="83"/>
      <c r="W161" s="215"/>
      <c r="X161" s="200"/>
      <c r="Y161" s="201" t="e">
        <f t="shared" si="5"/>
        <v>#DIV/0!</v>
      </c>
      <c r="Z161" s="202"/>
      <c r="AA161" s="216"/>
      <c r="AB161" s="202"/>
      <c r="AC161" s="203" t="e">
        <f t="shared" si="6"/>
        <v>#DIV/0!</v>
      </c>
      <c r="AD161" s="83"/>
      <c r="AE161" s="83"/>
      <c r="AF161" s="209"/>
    </row>
    <row r="162" spans="1:32" x14ac:dyDescent="0.2">
      <c r="A162" s="209"/>
      <c r="B162" s="209"/>
      <c r="C162" s="83"/>
      <c r="D162" s="211"/>
      <c r="E162" s="211"/>
      <c r="F162" s="211"/>
      <c r="G162" s="211"/>
      <c r="H162" s="200"/>
      <c r="I162" s="200"/>
      <c r="J162" s="211"/>
      <c r="K162" s="211"/>
      <c r="L162" s="211"/>
      <c r="M162" s="211"/>
      <c r="N162" s="211"/>
      <c r="O162" s="241" t="s">
        <v>569</v>
      </c>
      <c r="P162" s="233"/>
      <c r="Q162" s="233"/>
      <c r="R162" s="86"/>
      <c r="S162" s="86"/>
      <c r="T162" s="86"/>
      <c r="U162" s="200"/>
      <c r="V162" s="83"/>
      <c r="W162" s="215"/>
      <c r="X162" s="200"/>
      <c r="Y162" s="201" t="e">
        <f t="shared" si="5"/>
        <v>#DIV/0!</v>
      </c>
      <c r="Z162" s="202"/>
      <c r="AA162" s="216"/>
      <c r="AB162" s="202"/>
      <c r="AC162" s="203" t="e">
        <f t="shared" si="6"/>
        <v>#DIV/0!</v>
      </c>
      <c r="AD162" s="83"/>
      <c r="AE162" s="83"/>
      <c r="AF162" s="209"/>
    </row>
    <row r="163" spans="1:32" x14ac:dyDescent="0.2">
      <c r="A163" s="209"/>
      <c r="B163" s="209"/>
      <c r="C163" s="83"/>
      <c r="D163" s="211"/>
      <c r="E163" s="211"/>
      <c r="F163" s="211"/>
      <c r="G163" s="211"/>
      <c r="H163" s="200"/>
      <c r="I163" s="200"/>
      <c r="J163" s="211"/>
      <c r="K163" s="211"/>
      <c r="L163" s="211"/>
      <c r="M163" s="211"/>
      <c r="N163" s="211"/>
      <c r="O163" s="241" t="s">
        <v>569</v>
      </c>
      <c r="P163" s="233"/>
      <c r="Q163" s="233"/>
      <c r="R163" s="86"/>
      <c r="S163" s="86"/>
      <c r="T163" s="86"/>
      <c r="U163" s="200"/>
      <c r="V163" s="83"/>
      <c r="W163" s="215"/>
      <c r="X163" s="200"/>
      <c r="Y163" s="201" t="e">
        <f t="shared" si="5"/>
        <v>#DIV/0!</v>
      </c>
      <c r="Z163" s="202"/>
      <c r="AA163" s="216"/>
      <c r="AB163" s="202"/>
      <c r="AC163" s="203" t="e">
        <f t="shared" si="6"/>
        <v>#DIV/0!</v>
      </c>
      <c r="AD163" s="83"/>
      <c r="AE163" s="83"/>
      <c r="AF163" s="209"/>
    </row>
    <row r="164" spans="1:32" x14ac:dyDescent="0.2">
      <c r="A164" s="209"/>
      <c r="B164" s="209"/>
      <c r="C164" s="83"/>
      <c r="D164" s="211"/>
      <c r="E164" s="211"/>
      <c r="F164" s="211"/>
      <c r="G164" s="211"/>
      <c r="H164" s="200"/>
      <c r="I164" s="200"/>
      <c r="J164" s="211"/>
      <c r="K164" s="211"/>
      <c r="L164" s="211"/>
      <c r="M164" s="211"/>
      <c r="N164" s="211"/>
      <c r="O164" s="241" t="s">
        <v>569</v>
      </c>
      <c r="P164" s="233"/>
      <c r="Q164" s="233"/>
      <c r="R164" s="86"/>
      <c r="S164" s="86"/>
      <c r="T164" s="86"/>
      <c r="U164" s="200"/>
      <c r="V164" s="83"/>
      <c r="W164" s="215"/>
      <c r="X164" s="200"/>
      <c r="Y164" s="201" t="e">
        <f t="shared" si="5"/>
        <v>#DIV/0!</v>
      </c>
      <c r="Z164" s="202"/>
      <c r="AA164" s="216"/>
      <c r="AB164" s="202"/>
      <c r="AC164" s="203" t="e">
        <f t="shared" si="6"/>
        <v>#DIV/0!</v>
      </c>
      <c r="AD164" s="83"/>
      <c r="AE164" s="83"/>
      <c r="AF164" s="209"/>
    </row>
    <row r="165" spans="1:32" x14ac:dyDescent="0.2">
      <c r="A165" s="209"/>
      <c r="B165" s="209"/>
      <c r="C165" s="83"/>
      <c r="D165" s="211"/>
      <c r="E165" s="211"/>
      <c r="F165" s="211"/>
      <c r="G165" s="211"/>
      <c r="H165" s="200"/>
      <c r="I165" s="200"/>
      <c r="J165" s="211"/>
      <c r="K165" s="211"/>
      <c r="L165" s="211"/>
      <c r="M165" s="211"/>
      <c r="N165" s="211"/>
      <c r="O165" s="241" t="s">
        <v>569</v>
      </c>
      <c r="P165" s="233"/>
      <c r="Q165" s="233"/>
      <c r="R165" s="86"/>
      <c r="S165" s="86"/>
      <c r="T165" s="86"/>
      <c r="U165" s="200"/>
      <c r="V165" s="83"/>
      <c r="W165" s="215"/>
      <c r="X165" s="200"/>
      <c r="Y165" s="201" t="e">
        <f t="shared" si="5"/>
        <v>#DIV/0!</v>
      </c>
      <c r="Z165" s="202"/>
      <c r="AA165" s="216"/>
      <c r="AB165" s="202"/>
      <c r="AC165" s="203" t="e">
        <f t="shared" si="6"/>
        <v>#DIV/0!</v>
      </c>
      <c r="AD165" s="83"/>
      <c r="AE165" s="83"/>
      <c r="AF165" s="209"/>
    </row>
    <row r="166" spans="1:32" x14ac:dyDescent="0.2">
      <c r="A166" s="209"/>
      <c r="B166" s="209"/>
      <c r="C166" s="83"/>
      <c r="D166" s="211"/>
      <c r="E166" s="211"/>
      <c r="F166" s="211"/>
      <c r="G166" s="211"/>
      <c r="H166" s="200"/>
      <c r="I166" s="200"/>
      <c r="J166" s="211"/>
      <c r="K166" s="211"/>
      <c r="L166" s="211"/>
      <c r="M166" s="211"/>
      <c r="N166" s="211"/>
      <c r="O166" s="241" t="s">
        <v>569</v>
      </c>
      <c r="P166" s="233"/>
      <c r="Q166" s="233"/>
      <c r="R166" s="86"/>
      <c r="S166" s="86"/>
      <c r="T166" s="86"/>
      <c r="U166" s="200"/>
      <c r="V166" s="83"/>
      <c r="W166" s="215"/>
      <c r="X166" s="200"/>
      <c r="Y166" s="201" t="e">
        <f t="shared" si="5"/>
        <v>#DIV/0!</v>
      </c>
      <c r="Z166" s="202"/>
      <c r="AA166" s="216"/>
      <c r="AB166" s="202"/>
      <c r="AC166" s="203" t="e">
        <f t="shared" si="6"/>
        <v>#DIV/0!</v>
      </c>
      <c r="AD166" s="83"/>
      <c r="AE166" s="83"/>
      <c r="AF166" s="209"/>
    </row>
    <row r="167" spans="1:32" x14ac:dyDescent="0.2">
      <c r="A167" s="209"/>
      <c r="B167" s="209"/>
      <c r="C167" s="83"/>
      <c r="D167" s="211"/>
      <c r="E167" s="211"/>
      <c r="F167" s="211"/>
      <c r="G167" s="211"/>
      <c r="H167" s="200"/>
      <c r="I167" s="200"/>
      <c r="J167" s="211"/>
      <c r="K167" s="211"/>
      <c r="L167" s="211"/>
      <c r="M167" s="211"/>
      <c r="N167" s="211"/>
      <c r="O167" s="241" t="s">
        <v>569</v>
      </c>
      <c r="P167" s="233"/>
      <c r="Q167" s="233"/>
      <c r="R167" s="86"/>
      <c r="S167" s="86"/>
      <c r="T167" s="86"/>
      <c r="U167" s="200"/>
      <c r="V167" s="83"/>
      <c r="W167" s="215"/>
      <c r="X167" s="200"/>
      <c r="Y167" s="201" t="e">
        <f t="shared" si="5"/>
        <v>#DIV/0!</v>
      </c>
      <c r="Z167" s="202"/>
      <c r="AA167" s="216"/>
      <c r="AB167" s="202"/>
      <c r="AC167" s="203" t="e">
        <f t="shared" si="6"/>
        <v>#DIV/0!</v>
      </c>
      <c r="AD167" s="83"/>
      <c r="AE167" s="83"/>
      <c r="AF167" s="209"/>
    </row>
    <row r="168" spans="1:32" x14ac:dyDescent="0.2">
      <c r="A168" s="209"/>
      <c r="B168" s="209"/>
      <c r="C168" s="83"/>
      <c r="D168" s="211"/>
      <c r="E168" s="211"/>
      <c r="F168" s="211"/>
      <c r="G168" s="211"/>
      <c r="H168" s="200"/>
      <c r="I168" s="200"/>
      <c r="J168" s="211"/>
      <c r="K168" s="211"/>
      <c r="L168" s="211"/>
      <c r="M168" s="211"/>
      <c r="N168" s="211"/>
      <c r="O168" s="241" t="s">
        <v>569</v>
      </c>
      <c r="P168" s="233"/>
      <c r="Q168" s="233"/>
      <c r="R168" s="86"/>
      <c r="S168" s="86"/>
      <c r="T168" s="86"/>
      <c r="U168" s="200"/>
      <c r="V168" s="83"/>
      <c r="W168" s="215"/>
      <c r="X168" s="200"/>
      <c r="Y168" s="201" t="e">
        <f t="shared" si="5"/>
        <v>#DIV/0!</v>
      </c>
      <c r="Z168" s="202"/>
      <c r="AA168" s="216"/>
      <c r="AB168" s="202"/>
      <c r="AC168" s="203" t="e">
        <f t="shared" si="6"/>
        <v>#DIV/0!</v>
      </c>
      <c r="AD168" s="83"/>
      <c r="AE168" s="83"/>
      <c r="AF168" s="209"/>
    </row>
    <row r="169" spans="1:32" x14ac:dyDescent="0.2">
      <c r="A169" s="209"/>
      <c r="B169" s="209"/>
      <c r="C169" s="83"/>
      <c r="D169" s="211"/>
      <c r="E169" s="211"/>
      <c r="F169" s="211"/>
      <c r="G169" s="211"/>
      <c r="H169" s="200"/>
      <c r="I169" s="200"/>
      <c r="J169" s="211"/>
      <c r="K169" s="211"/>
      <c r="L169" s="211"/>
      <c r="M169" s="211"/>
      <c r="N169" s="211"/>
      <c r="O169" s="241" t="s">
        <v>569</v>
      </c>
      <c r="P169" s="233"/>
      <c r="Q169" s="233"/>
      <c r="R169" s="86"/>
      <c r="S169" s="86"/>
      <c r="T169" s="86"/>
      <c r="U169" s="200"/>
      <c r="V169" s="83"/>
      <c r="W169" s="215"/>
      <c r="X169" s="200"/>
      <c r="Y169" s="201" t="e">
        <f t="shared" si="5"/>
        <v>#DIV/0!</v>
      </c>
      <c r="Z169" s="202"/>
      <c r="AA169" s="216"/>
      <c r="AB169" s="202"/>
      <c r="AC169" s="203" t="e">
        <f t="shared" si="6"/>
        <v>#DIV/0!</v>
      </c>
      <c r="AD169" s="83"/>
      <c r="AE169" s="83"/>
      <c r="AF169" s="209"/>
    </row>
    <row r="170" spans="1:32" x14ac:dyDescent="0.2">
      <c r="A170" s="209"/>
      <c r="B170" s="209"/>
      <c r="C170" s="83"/>
      <c r="D170" s="211"/>
      <c r="E170" s="211"/>
      <c r="F170" s="211"/>
      <c r="G170" s="211"/>
      <c r="H170" s="200"/>
      <c r="I170" s="200"/>
      <c r="J170" s="211"/>
      <c r="K170" s="211"/>
      <c r="L170" s="211"/>
      <c r="M170" s="211"/>
      <c r="N170" s="211"/>
      <c r="O170" s="241" t="s">
        <v>569</v>
      </c>
      <c r="P170" s="233"/>
      <c r="Q170" s="233"/>
      <c r="R170" s="86"/>
      <c r="S170" s="86"/>
      <c r="T170" s="86"/>
      <c r="U170" s="200"/>
      <c r="V170" s="83"/>
      <c r="W170" s="215"/>
      <c r="X170" s="200"/>
      <c r="Y170" s="201" t="e">
        <f t="shared" si="5"/>
        <v>#DIV/0!</v>
      </c>
      <c r="Z170" s="202"/>
      <c r="AA170" s="216"/>
      <c r="AB170" s="202"/>
      <c r="AC170" s="203" t="e">
        <f t="shared" si="6"/>
        <v>#DIV/0!</v>
      </c>
      <c r="AD170" s="83"/>
      <c r="AE170" s="83"/>
      <c r="AF170" s="209"/>
    </row>
    <row r="171" spans="1:32" x14ac:dyDescent="0.2">
      <c r="A171" s="209"/>
      <c r="B171" s="209"/>
      <c r="C171" s="83"/>
      <c r="D171" s="211"/>
      <c r="E171" s="211"/>
      <c r="F171" s="211"/>
      <c r="G171" s="211"/>
      <c r="H171" s="200"/>
      <c r="I171" s="200"/>
      <c r="J171" s="211"/>
      <c r="K171" s="211"/>
      <c r="L171" s="211"/>
      <c r="M171" s="211"/>
      <c r="N171" s="211"/>
      <c r="O171" s="241" t="s">
        <v>569</v>
      </c>
      <c r="P171" s="233"/>
      <c r="Q171" s="233"/>
      <c r="R171" s="86"/>
      <c r="S171" s="86"/>
      <c r="T171" s="86"/>
      <c r="U171" s="200"/>
      <c r="V171" s="83"/>
      <c r="W171" s="215"/>
      <c r="X171" s="200"/>
      <c r="Y171" s="201" t="e">
        <f t="shared" si="5"/>
        <v>#DIV/0!</v>
      </c>
      <c r="Z171" s="202"/>
      <c r="AA171" s="216"/>
      <c r="AB171" s="202"/>
      <c r="AC171" s="203" t="e">
        <f t="shared" si="6"/>
        <v>#DIV/0!</v>
      </c>
      <c r="AD171" s="83"/>
      <c r="AE171" s="83"/>
      <c r="AF171" s="209"/>
    </row>
    <row r="172" spans="1:32" x14ac:dyDescent="0.2">
      <c r="A172" s="209"/>
      <c r="B172" s="209"/>
      <c r="C172" s="83"/>
      <c r="D172" s="211"/>
      <c r="E172" s="211"/>
      <c r="F172" s="211"/>
      <c r="G172" s="211"/>
      <c r="H172" s="200"/>
      <c r="I172" s="200"/>
      <c r="J172" s="211"/>
      <c r="K172" s="211"/>
      <c r="L172" s="211"/>
      <c r="M172" s="211"/>
      <c r="N172" s="211"/>
      <c r="O172" s="241" t="s">
        <v>569</v>
      </c>
      <c r="P172" s="233"/>
      <c r="Q172" s="233"/>
      <c r="R172" s="86"/>
      <c r="S172" s="86"/>
      <c r="T172" s="86"/>
      <c r="U172" s="200"/>
      <c r="V172" s="83"/>
      <c r="W172" s="215"/>
      <c r="X172" s="200"/>
      <c r="Y172" s="201" t="e">
        <f t="shared" si="5"/>
        <v>#DIV/0!</v>
      </c>
      <c r="Z172" s="202"/>
      <c r="AA172" s="216"/>
      <c r="AB172" s="202"/>
      <c r="AC172" s="203" t="e">
        <f t="shared" si="6"/>
        <v>#DIV/0!</v>
      </c>
      <c r="AD172" s="83"/>
      <c r="AE172" s="83"/>
      <c r="AF172" s="209"/>
    </row>
    <row r="173" spans="1:32" x14ac:dyDescent="0.2">
      <c r="A173" s="209"/>
      <c r="B173" s="209"/>
      <c r="C173" s="83"/>
      <c r="D173" s="211"/>
      <c r="E173" s="211"/>
      <c r="F173" s="211"/>
      <c r="G173" s="211"/>
      <c r="H173" s="200"/>
      <c r="I173" s="200"/>
      <c r="J173" s="211"/>
      <c r="K173" s="211"/>
      <c r="L173" s="211"/>
      <c r="M173" s="211"/>
      <c r="N173" s="211"/>
      <c r="O173" s="241" t="s">
        <v>569</v>
      </c>
      <c r="P173" s="233"/>
      <c r="Q173" s="233"/>
      <c r="R173" s="86"/>
      <c r="S173" s="86"/>
      <c r="T173" s="86"/>
      <c r="U173" s="200"/>
      <c r="V173" s="83"/>
      <c r="W173" s="215"/>
      <c r="X173" s="200"/>
      <c r="Y173" s="201" t="e">
        <f t="shared" si="5"/>
        <v>#DIV/0!</v>
      </c>
      <c r="Z173" s="202"/>
      <c r="AA173" s="216"/>
      <c r="AB173" s="202"/>
      <c r="AC173" s="203" t="e">
        <f t="shared" si="6"/>
        <v>#DIV/0!</v>
      </c>
      <c r="AD173" s="83"/>
      <c r="AE173" s="83"/>
      <c r="AF173" s="209"/>
    </row>
    <row r="174" spans="1:32" x14ac:dyDescent="0.2">
      <c r="A174" s="209"/>
      <c r="B174" s="209"/>
      <c r="C174" s="83"/>
      <c r="D174" s="211"/>
      <c r="E174" s="211"/>
      <c r="F174" s="211"/>
      <c r="G174" s="211"/>
      <c r="H174" s="200"/>
      <c r="I174" s="200"/>
      <c r="J174" s="211"/>
      <c r="K174" s="211"/>
      <c r="L174" s="211"/>
      <c r="M174" s="211"/>
      <c r="N174" s="211"/>
      <c r="O174" s="241" t="s">
        <v>569</v>
      </c>
      <c r="P174" s="233"/>
      <c r="Q174" s="233"/>
      <c r="R174" s="86"/>
      <c r="S174" s="86"/>
      <c r="T174" s="86"/>
      <c r="U174" s="200"/>
      <c r="V174" s="83"/>
      <c r="W174" s="215"/>
      <c r="X174" s="200"/>
      <c r="Y174" s="201" t="e">
        <f t="shared" si="5"/>
        <v>#DIV/0!</v>
      </c>
      <c r="Z174" s="202"/>
      <c r="AA174" s="216"/>
      <c r="AB174" s="202"/>
      <c r="AC174" s="203" t="e">
        <f t="shared" si="6"/>
        <v>#DIV/0!</v>
      </c>
      <c r="AD174" s="83"/>
      <c r="AE174" s="83"/>
      <c r="AF174" s="209"/>
    </row>
    <row r="175" spans="1:32" x14ac:dyDescent="0.2">
      <c r="A175" s="209"/>
      <c r="B175" s="209"/>
      <c r="C175" s="83"/>
      <c r="D175" s="211"/>
      <c r="E175" s="211"/>
      <c r="F175" s="211"/>
      <c r="G175" s="211"/>
      <c r="H175" s="200"/>
      <c r="I175" s="200"/>
      <c r="J175" s="211"/>
      <c r="K175" s="211"/>
      <c r="L175" s="211"/>
      <c r="M175" s="211"/>
      <c r="N175" s="211"/>
      <c r="O175" s="241" t="s">
        <v>569</v>
      </c>
      <c r="P175" s="233"/>
      <c r="Q175" s="233"/>
      <c r="R175" s="86"/>
      <c r="S175" s="86"/>
      <c r="T175" s="86"/>
      <c r="U175" s="200"/>
      <c r="V175" s="83"/>
      <c r="W175" s="215"/>
      <c r="X175" s="200"/>
      <c r="Y175" s="201" t="e">
        <f t="shared" si="5"/>
        <v>#DIV/0!</v>
      </c>
      <c r="Z175" s="202"/>
      <c r="AA175" s="216"/>
      <c r="AB175" s="202"/>
      <c r="AC175" s="203" t="e">
        <f t="shared" si="6"/>
        <v>#DIV/0!</v>
      </c>
      <c r="AD175" s="83"/>
      <c r="AE175" s="83"/>
      <c r="AF175" s="209"/>
    </row>
    <row r="176" spans="1:32" x14ac:dyDescent="0.2">
      <c r="A176" s="209"/>
      <c r="B176" s="209"/>
      <c r="C176" s="83"/>
      <c r="D176" s="211"/>
      <c r="E176" s="211"/>
      <c r="F176" s="211"/>
      <c r="G176" s="211"/>
      <c r="H176" s="200"/>
      <c r="I176" s="200"/>
      <c r="J176" s="211"/>
      <c r="K176" s="211"/>
      <c r="L176" s="211"/>
      <c r="M176" s="211"/>
      <c r="N176" s="211"/>
      <c r="O176" s="241" t="s">
        <v>569</v>
      </c>
      <c r="P176" s="233"/>
      <c r="Q176" s="233"/>
      <c r="R176" s="86"/>
      <c r="S176" s="86"/>
      <c r="T176" s="86"/>
      <c r="U176" s="200"/>
      <c r="V176" s="83"/>
      <c r="W176" s="215"/>
      <c r="X176" s="200"/>
      <c r="Y176" s="201" t="e">
        <f t="shared" si="5"/>
        <v>#DIV/0!</v>
      </c>
      <c r="Z176" s="202"/>
      <c r="AA176" s="216"/>
      <c r="AB176" s="202"/>
      <c r="AC176" s="203" t="e">
        <f t="shared" si="6"/>
        <v>#DIV/0!</v>
      </c>
      <c r="AD176" s="83"/>
      <c r="AE176" s="83"/>
      <c r="AF176" s="209"/>
    </row>
    <row r="177" spans="1:32" x14ac:dyDescent="0.2">
      <c r="A177" s="209"/>
      <c r="B177" s="209"/>
      <c r="C177" s="83"/>
      <c r="D177" s="211"/>
      <c r="E177" s="211"/>
      <c r="F177" s="211"/>
      <c r="G177" s="211"/>
      <c r="H177" s="200"/>
      <c r="I177" s="200"/>
      <c r="J177" s="211"/>
      <c r="K177" s="211"/>
      <c r="L177" s="211"/>
      <c r="M177" s="211"/>
      <c r="N177" s="211"/>
      <c r="O177" s="241" t="s">
        <v>569</v>
      </c>
      <c r="P177" s="233"/>
      <c r="Q177" s="233"/>
      <c r="R177" s="86"/>
      <c r="S177" s="86"/>
      <c r="T177" s="86"/>
      <c r="U177" s="200"/>
      <c r="V177" s="83"/>
      <c r="W177" s="215"/>
      <c r="X177" s="200"/>
      <c r="Y177" s="201" t="e">
        <f t="shared" si="5"/>
        <v>#DIV/0!</v>
      </c>
      <c r="Z177" s="202"/>
      <c r="AA177" s="216"/>
      <c r="AB177" s="202"/>
      <c r="AC177" s="203" t="e">
        <f t="shared" si="6"/>
        <v>#DIV/0!</v>
      </c>
      <c r="AD177" s="83"/>
      <c r="AE177" s="83"/>
      <c r="AF177" s="209"/>
    </row>
    <row r="178" spans="1:32" x14ac:dyDescent="0.2">
      <c r="A178" s="209"/>
      <c r="B178" s="209"/>
      <c r="C178" s="83"/>
      <c r="D178" s="211"/>
      <c r="E178" s="211"/>
      <c r="F178" s="211"/>
      <c r="G178" s="211"/>
      <c r="H178" s="200"/>
      <c r="I178" s="200"/>
      <c r="J178" s="211"/>
      <c r="K178" s="211"/>
      <c r="L178" s="211"/>
      <c r="M178" s="211"/>
      <c r="N178" s="211"/>
      <c r="O178" s="241" t="s">
        <v>569</v>
      </c>
      <c r="P178" s="233"/>
      <c r="Q178" s="233"/>
      <c r="R178" s="86"/>
      <c r="S178" s="86"/>
      <c r="T178" s="86"/>
      <c r="U178" s="200"/>
      <c r="V178" s="83"/>
      <c r="W178" s="215"/>
      <c r="X178" s="200"/>
      <c r="Y178" s="201" t="e">
        <f t="shared" si="5"/>
        <v>#DIV/0!</v>
      </c>
      <c r="Z178" s="202"/>
      <c r="AA178" s="216"/>
      <c r="AB178" s="202"/>
      <c r="AC178" s="203" t="e">
        <f t="shared" si="6"/>
        <v>#DIV/0!</v>
      </c>
      <c r="AD178" s="83"/>
      <c r="AE178" s="83"/>
      <c r="AF178" s="209"/>
    </row>
    <row r="179" spans="1:32" x14ac:dyDescent="0.2">
      <c r="A179" s="209"/>
      <c r="B179" s="209"/>
      <c r="C179" s="83"/>
      <c r="D179" s="211"/>
      <c r="E179" s="211"/>
      <c r="F179" s="211"/>
      <c r="G179" s="211"/>
      <c r="H179" s="200"/>
      <c r="I179" s="200"/>
      <c r="J179" s="211"/>
      <c r="K179" s="211"/>
      <c r="L179" s="211"/>
      <c r="M179" s="211"/>
      <c r="N179" s="211"/>
      <c r="O179" s="241" t="s">
        <v>569</v>
      </c>
      <c r="P179" s="233"/>
      <c r="Q179" s="233"/>
      <c r="R179" s="86"/>
      <c r="S179" s="86"/>
      <c r="T179" s="86"/>
      <c r="U179" s="200"/>
      <c r="V179" s="83"/>
      <c r="W179" s="215"/>
      <c r="X179" s="200"/>
      <c r="Y179" s="201" t="e">
        <f t="shared" si="5"/>
        <v>#DIV/0!</v>
      </c>
      <c r="Z179" s="202"/>
      <c r="AA179" s="216"/>
      <c r="AB179" s="202"/>
      <c r="AC179" s="203" t="e">
        <f t="shared" si="6"/>
        <v>#DIV/0!</v>
      </c>
      <c r="AD179" s="83"/>
      <c r="AE179" s="83"/>
      <c r="AF179" s="209"/>
    </row>
    <row r="180" spans="1:32" x14ac:dyDescent="0.2">
      <c r="A180" s="209"/>
      <c r="B180" s="209"/>
      <c r="C180" s="83"/>
      <c r="D180" s="211"/>
      <c r="E180" s="211"/>
      <c r="F180" s="211"/>
      <c r="G180" s="211"/>
      <c r="H180" s="200"/>
      <c r="I180" s="200"/>
      <c r="J180" s="211"/>
      <c r="K180" s="211"/>
      <c r="L180" s="211"/>
      <c r="M180" s="211"/>
      <c r="N180" s="211"/>
      <c r="O180" s="241" t="s">
        <v>569</v>
      </c>
      <c r="P180" s="233"/>
      <c r="Q180" s="233"/>
      <c r="R180" s="86"/>
      <c r="S180" s="86"/>
      <c r="T180" s="86"/>
      <c r="U180" s="200"/>
      <c r="V180" s="83"/>
      <c r="W180" s="215"/>
      <c r="X180" s="200"/>
      <c r="Y180" s="201" t="e">
        <f t="shared" si="5"/>
        <v>#DIV/0!</v>
      </c>
      <c r="Z180" s="202"/>
      <c r="AA180" s="216"/>
      <c r="AB180" s="202"/>
      <c r="AC180" s="203" t="e">
        <f t="shared" si="6"/>
        <v>#DIV/0!</v>
      </c>
      <c r="AD180" s="83"/>
      <c r="AE180" s="83"/>
      <c r="AF180" s="209"/>
    </row>
    <row r="181" spans="1:32" x14ac:dyDescent="0.2">
      <c r="A181" s="209"/>
      <c r="B181" s="209"/>
      <c r="C181" s="83"/>
      <c r="D181" s="211"/>
      <c r="E181" s="211"/>
      <c r="F181" s="211"/>
      <c r="G181" s="211"/>
      <c r="H181" s="200"/>
      <c r="I181" s="200"/>
      <c r="J181" s="211"/>
      <c r="K181" s="211"/>
      <c r="L181" s="211"/>
      <c r="M181" s="211"/>
      <c r="N181" s="211"/>
      <c r="O181" s="241" t="s">
        <v>569</v>
      </c>
      <c r="P181" s="233"/>
      <c r="Q181" s="233"/>
      <c r="R181" s="86"/>
      <c r="S181" s="86"/>
      <c r="T181" s="86"/>
      <c r="U181" s="200"/>
      <c r="V181" s="83"/>
      <c r="W181" s="215"/>
      <c r="X181" s="200"/>
      <c r="Y181" s="201" t="e">
        <f t="shared" si="5"/>
        <v>#DIV/0!</v>
      </c>
      <c r="Z181" s="202"/>
      <c r="AA181" s="216"/>
      <c r="AB181" s="202"/>
      <c r="AC181" s="203" t="e">
        <f t="shared" si="6"/>
        <v>#DIV/0!</v>
      </c>
      <c r="AD181" s="83"/>
      <c r="AE181" s="83"/>
      <c r="AF181" s="209"/>
    </row>
    <row r="182" spans="1:32" x14ac:dyDescent="0.2">
      <c r="A182" s="209"/>
      <c r="B182" s="209"/>
      <c r="C182" s="83"/>
      <c r="D182" s="211"/>
      <c r="E182" s="211"/>
      <c r="F182" s="211"/>
      <c r="G182" s="211"/>
      <c r="H182" s="200"/>
      <c r="I182" s="200"/>
      <c r="J182" s="211"/>
      <c r="K182" s="211"/>
      <c r="L182" s="211"/>
      <c r="M182" s="211"/>
      <c r="N182" s="211"/>
      <c r="O182" s="241" t="s">
        <v>569</v>
      </c>
      <c r="P182" s="233"/>
      <c r="Q182" s="233"/>
      <c r="R182" s="86"/>
      <c r="S182" s="86"/>
      <c r="T182" s="86"/>
      <c r="U182" s="200"/>
      <c r="V182" s="83"/>
      <c r="W182" s="215"/>
      <c r="X182" s="200"/>
      <c r="Y182" s="201" t="e">
        <f t="shared" si="5"/>
        <v>#DIV/0!</v>
      </c>
      <c r="Z182" s="202"/>
      <c r="AA182" s="216"/>
      <c r="AB182" s="202"/>
      <c r="AC182" s="203" t="e">
        <f t="shared" si="6"/>
        <v>#DIV/0!</v>
      </c>
      <c r="AD182" s="83"/>
      <c r="AE182" s="83"/>
      <c r="AF182" s="209"/>
    </row>
    <row r="183" spans="1:32" x14ac:dyDescent="0.2">
      <c r="A183" s="209"/>
      <c r="B183" s="209"/>
      <c r="C183" s="83"/>
      <c r="D183" s="211"/>
      <c r="E183" s="211"/>
      <c r="F183" s="211"/>
      <c r="G183" s="211"/>
      <c r="H183" s="200"/>
      <c r="I183" s="200"/>
      <c r="J183" s="211"/>
      <c r="K183" s="211"/>
      <c r="L183" s="211"/>
      <c r="M183" s="211"/>
      <c r="N183" s="211"/>
      <c r="O183" s="241" t="s">
        <v>569</v>
      </c>
      <c r="P183" s="233"/>
      <c r="Q183" s="233"/>
      <c r="R183" s="86"/>
      <c r="S183" s="86"/>
      <c r="T183" s="86"/>
      <c r="U183" s="200"/>
      <c r="V183" s="83"/>
      <c r="W183" s="215"/>
      <c r="X183" s="200"/>
      <c r="Y183" s="201" t="e">
        <f t="shared" si="5"/>
        <v>#DIV/0!</v>
      </c>
      <c r="Z183" s="202"/>
      <c r="AA183" s="216"/>
      <c r="AB183" s="202"/>
      <c r="AC183" s="203" t="e">
        <f t="shared" si="6"/>
        <v>#DIV/0!</v>
      </c>
      <c r="AD183" s="83"/>
      <c r="AE183" s="83"/>
      <c r="AF183" s="209"/>
    </row>
    <row r="184" spans="1:32" x14ac:dyDescent="0.2">
      <c r="A184" s="209"/>
      <c r="B184" s="209"/>
      <c r="C184" s="83"/>
      <c r="D184" s="211"/>
      <c r="E184" s="211"/>
      <c r="F184" s="211"/>
      <c r="G184" s="211"/>
      <c r="H184" s="200"/>
      <c r="I184" s="200"/>
      <c r="J184" s="211"/>
      <c r="K184" s="211"/>
      <c r="L184" s="211"/>
      <c r="M184" s="211"/>
      <c r="N184" s="211"/>
      <c r="O184" s="241" t="s">
        <v>569</v>
      </c>
      <c r="P184" s="233"/>
      <c r="Q184" s="233"/>
      <c r="R184" s="86"/>
      <c r="S184" s="86"/>
      <c r="T184" s="86"/>
      <c r="U184" s="200"/>
      <c r="V184" s="83"/>
      <c r="W184" s="215"/>
      <c r="X184" s="200"/>
      <c r="Y184" s="201" t="e">
        <f t="shared" si="5"/>
        <v>#DIV/0!</v>
      </c>
      <c r="Z184" s="202"/>
      <c r="AA184" s="216"/>
      <c r="AB184" s="202"/>
      <c r="AC184" s="203" t="e">
        <f t="shared" si="6"/>
        <v>#DIV/0!</v>
      </c>
      <c r="AD184" s="83"/>
      <c r="AE184" s="83"/>
      <c r="AF184" s="209"/>
    </row>
    <row r="185" spans="1:32" x14ac:dyDescent="0.2">
      <c r="A185" s="209"/>
      <c r="B185" s="209"/>
      <c r="C185" s="83"/>
      <c r="D185" s="211"/>
      <c r="E185" s="211"/>
      <c r="F185" s="211"/>
      <c r="G185" s="211"/>
      <c r="H185" s="200"/>
      <c r="I185" s="200"/>
      <c r="J185" s="211"/>
      <c r="K185" s="211"/>
      <c r="L185" s="211"/>
      <c r="M185" s="211"/>
      <c r="N185" s="211"/>
      <c r="O185" s="241" t="s">
        <v>569</v>
      </c>
      <c r="P185" s="233"/>
      <c r="Q185" s="233"/>
      <c r="R185" s="86"/>
      <c r="S185" s="86"/>
      <c r="T185" s="86"/>
      <c r="U185" s="200"/>
      <c r="V185" s="83"/>
      <c r="W185" s="215"/>
      <c r="X185" s="200"/>
      <c r="Y185" s="201" t="e">
        <f t="shared" si="5"/>
        <v>#DIV/0!</v>
      </c>
      <c r="Z185" s="202"/>
      <c r="AA185" s="216"/>
      <c r="AB185" s="202"/>
      <c r="AC185" s="203" t="e">
        <f t="shared" si="6"/>
        <v>#DIV/0!</v>
      </c>
      <c r="AD185" s="83"/>
      <c r="AE185" s="83"/>
      <c r="AF185" s="209"/>
    </row>
    <row r="186" spans="1:32" x14ac:dyDescent="0.2">
      <c r="A186" s="209"/>
      <c r="B186" s="209"/>
      <c r="C186" s="83"/>
      <c r="D186" s="211"/>
      <c r="E186" s="211"/>
      <c r="F186" s="211"/>
      <c r="G186" s="211"/>
      <c r="H186" s="200"/>
      <c r="I186" s="200"/>
      <c r="J186" s="211"/>
      <c r="K186" s="211"/>
      <c r="L186" s="211"/>
      <c r="M186" s="211"/>
      <c r="N186" s="211"/>
      <c r="O186" s="241" t="s">
        <v>569</v>
      </c>
      <c r="P186" s="233"/>
      <c r="Q186" s="233"/>
      <c r="R186" s="86"/>
      <c r="S186" s="86"/>
      <c r="T186" s="86"/>
      <c r="U186" s="200"/>
      <c r="V186" s="83"/>
      <c r="W186" s="215"/>
      <c r="X186" s="200"/>
      <c r="Y186" s="201" t="e">
        <f t="shared" si="5"/>
        <v>#DIV/0!</v>
      </c>
      <c r="Z186" s="202"/>
      <c r="AA186" s="216"/>
      <c r="AB186" s="202"/>
      <c r="AC186" s="203" t="e">
        <f t="shared" si="6"/>
        <v>#DIV/0!</v>
      </c>
      <c r="AD186" s="83"/>
      <c r="AE186" s="83"/>
      <c r="AF186" s="209"/>
    </row>
    <row r="187" spans="1:32" x14ac:dyDescent="0.2">
      <c r="A187" s="209"/>
      <c r="B187" s="209"/>
      <c r="C187" s="83"/>
      <c r="D187" s="211"/>
      <c r="E187" s="211"/>
      <c r="F187" s="211"/>
      <c r="G187" s="211"/>
      <c r="H187" s="200"/>
      <c r="I187" s="200"/>
      <c r="J187" s="211"/>
      <c r="K187" s="211"/>
      <c r="L187" s="211"/>
      <c r="M187" s="211"/>
      <c r="N187" s="211"/>
      <c r="O187" s="241" t="s">
        <v>569</v>
      </c>
      <c r="P187" s="233"/>
      <c r="Q187" s="233"/>
      <c r="R187" s="86"/>
      <c r="S187" s="86"/>
      <c r="T187" s="86"/>
      <c r="U187" s="200"/>
      <c r="V187" s="83"/>
      <c r="W187" s="215"/>
      <c r="X187" s="200"/>
      <c r="Y187" s="201" t="e">
        <f t="shared" si="5"/>
        <v>#DIV/0!</v>
      </c>
      <c r="Z187" s="202"/>
      <c r="AA187" s="216"/>
      <c r="AB187" s="202"/>
      <c r="AC187" s="203" t="e">
        <f t="shared" si="6"/>
        <v>#DIV/0!</v>
      </c>
      <c r="AD187" s="83"/>
      <c r="AE187" s="83"/>
      <c r="AF187" s="209"/>
    </row>
    <row r="188" spans="1:32" x14ac:dyDescent="0.2">
      <c r="A188" s="209"/>
      <c r="B188" s="209"/>
      <c r="C188" s="83"/>
      <c r="D188" s="211"/>
      <c r="E188" s="211"/>
      <c r="F188" s="211"/>
      <c r="G188" s="211"/>
      <c r="H188" s="200"/>
      <c r="I188" s="200"/>
      <c r="J188" s="211"/>
      <c r="K188" s="211"/>
      <c r="L188" s="211"/>
      <c r="M188" s="211"/>
      <c r="N188" s="211"/>
      <c r="O188" s="241" t="s">
        <v>569</v>
      </c>
      <c r="P188" s="233"/>
      <c r="Q188" s="233"/>
      <c r="R188" s="86"/>
      <c r="S188" s="86"/>
      <c r="T188" s="86"/>
      <c r="U188" s="200"/>
      <c r="V188" s="83"/>
      <c r="W188" s="215"/>
      <c r="X188" s="200"/>
      <c r="Y188" s="201" t="e">
        <f t="shared" si="5"/>
        <v>#DIV/0!</v>
      </c>
      <c r="Z188" s="202"/>
      <c r="AA188" s="216"/>
      <c r="AB188" s="202"/>
      <c r="AC188" s="203" t="e">
        <f t="shared" si="6"/>
        <v>#DIV/0!</v>
      </c>
      <c r="AD188" s="83"/>
      <c r="AE188" s="83"/>
      <c r="AF188" s="209"/>
    </row>
    <row r="189" spans="1:32" x14ac:dyDescent="0.2">
      <c r="A189" s="209"/>
      <c r="B189" s="209"/>
      <c r="C189" s="83"/>
      <c r="D189" s="211"/>
      <c r="E189" s="211"/>
      <c r="F189" s="211"/>
      <c r="G189" s="211"/>
      <c r="H189" s="200"/>
      <c r="I189" s="200"/>
      <c r="J189" s="211"/>
      <c r="K189" s="211"/>
      <c r="L189" s="211"/>
      <c r="M189" s="211"/>
      <c r="N189" s="211"/>
      <c r="O189" s="241" t="s">
        <v>569</v>
      </c>
      <c r="P189" s="233"/>
      <c r="Q189" s="233"/>
      <c r="R189" s="86"/>
      <c r="S189" s="86"/>
      <c r="T189" s="86"/>
      <c r="U189" s="200"/>
      <c r="V189" s="83"/>
      <c r="W189" s="215"/>
      <c r="X189" s="200"/>
      <c r="Y189" s="201" t="e">
        <f t="shared" si="5"/>
        <v>#DIV/0!</v>
      </c>
      <c r="Z189" s="202"/>
      <c r="AA189" s="216"/>
      <c r="AB189" s="202"/>
      <c r="AC189" s="203" t="e">
        <f t="shared" si="6"/>
        <v>#DIV/0!</v>
      </c>
      <c r="AD189" s="83"/>
      <c r="AE189" s="83"/>
      <c r="AF189" s="209"/>
    </row>
    <row r="190" spans="1:32" x14ac:dyDescent="0.2">
      <c r="A190" s="209"/>
      <c r="B190" s="209"/>
      <c r="C190" s="83"/>
      <c r="D190" s="211"/>
      <c r="E190" s="211"/>
      <c r="F190" s="211"/>
      <c r="G190" s="211"/>
      <c r="H190" s="200"/>
      <c r="I190" s="200"/>
      <c r="J190" s="211"/>
      <c r="K190" s="211"/>
      <c r="L190" s="211"/>
      <c r="M190" s="211"/>
      <c r="N190" s="211"/>
      <c r="O190" s="241" t="s">
        <v>569</v>
      </c>
      <c r="P190" s="233"/>
      <c r="Q190" s="233"/>
      <c r="R190" s="86"/>
      <c r="S190" s="86"/>
      <c r="T190" s="86"/>
      <c r="U190" s="200"/>
      <c r="V190" s="83"/>
      <c r="W190" s="215"/>
      <c r="X190" s="200"/>
      <c r="Y190" s="201" t="e">
        <f t="shared" si="5"/>
        <v>#DIV/0!</v>
      </c>
      <c r="Z190" s="202"/>
      <c r="AA190" s="216"/>
      <c r="AB190" s="202"/>
      <c r="AC190" s="203" t="e">
        <f t="shared" si="6"/>
        <v>#DIV/0!</v>
      </c>
      <c r="AD190" s="83"/>
      <c r="AE190" s="83"/>
      <c r="AF190" s="209"/>
    </row>
    <row r="191" spans="1:32" x14ac:dyDescent="0.2">
      <c r="A191" s="209"/>
      <c r="B191" s="209"/>
      <c r="C191" s="83"/>
      <c r="D191" s="211"/>
      <c r="E191" s="211"/>
      <c r="F191" s="211"/>
      <c r="G191" s="211"/>
      <c r="H191" s="200"/>
      <c r="I191" s="200"/>
      <c r="J191" s="211"/>
      <c r="K191" s="211"/>
      <c r="L191" s="211"/>
      <c r="M191" s="211"/>
      <c r="N191" s="211"/>
      <c r="O191" s="241" t="s">
        <v>569</v>
      </c>
      <c r="P191" s="233"/>
      <c r="Q191" s="233"/>
      <c r="R191" s="86"/>
      <c r="S191" s="86"/>
      <c r="T191" s="86"/>
      <c r="U191" s="200"/>
      <c r="V191" s="83"/>
      <c r="W191" s="215"/>
      <c r="X191" s="200"/>
      <c r="Y191" s="201" t="e">
        <f t="shared" si="5"/>
        <v>#DIV/0!</v>
      </c>
      <c r="Z191" s="202"/>
      <c r="AA191" s="216"/>
      <c r="AB191" s="202"/>
      <c r="AC191" s="203" t="e">
        <f t="shared" si="6"/>
        <v>#DIV/0!</v>
      </c>
      <c r="AD191" s="83"/>
      <c r="AE191" s="83"/>
      <c r="AF191" s="209"/>
    </row>
    <row r="192" spans="1:32" x14ac:dyDescent="0.2">
      <c r="A192" s="209"/>
      <c r="B192" s="209"/>
      <c r="C192" s="83"/>
      <c r="D192" s="211"/>
      <c r="E192" s="211"/>
      <c r="F192" s="211"/>
      <c r="G192" s="211"/>
      <c r="H192" s="200"/>
      <c r="I192" s="200"/>
      <c r="J192" s="211"/>
      <c r="K192" s="211"/>
      <c r="L192" s="211"/>
      <c r="M192" s="211"/>
      <c r="N192" s="211"/>
      <c r="O192" s="241" t="s">
        <v>569</v>
      </c>
      <c r="P192" s="233"/>
      <c r="Q192" s="233"/>
      <c r="R192" s="86"/>
      <c r="S192" s="86"/>
      <c r="T192" s="86"/>
      <c r="U192" s="200"/>
      <c r="V192" s="83"/>
      <c r="W192" s="215"/>
      <c r="X192" s="200"/>
      <c r="Y192" s="201" t="e">
        <f t="shared" si="5"/>
        <v>#DIV/0!</v>
      </c>
      <c r="Z192" s="202"/>
      <c r="AA192" s="216"/>
      <c r="AB192" s="202"/>
      <c r="AC192" s="203" t="e">
        <f t="shared" si="6"/>
        <v>#DIV/0!</v>
      </c>
      <c r="AD192" s="83"/>
      <c r="AE192" s="83"/>
      <c r="AF192" s="209"/>
    </row>
    <row r="193" spans="1:32" x14ac:dyDescent="0.2">
      <c r="A193" s="209"/>
      <c r="B193" s="209"/>
      <c r="C193" s="83"/>
      <c r="D193" s="211"/>
      <c r="E193" s="211"/>
      <c r="F193" s="211"/>
      <c r="G193" s="211"/>
      <c r="H193" s="200"/>
      <c r="I193" s="200"/>
      <c r="J193" s="211"/>
      <c r="K193" s="211"/>
      <c r="L193" s="211"/>
      <c r="M193" s="211"/>
      <c r="N193" s="211"/>
      <c r="O193" s="241" t="s">
        <v>569</v>
      </c>
      <c r="P193" s="233"/>
      <c r="Q193" s="233"/>
      <c r="R193" s="86"/>
      <c r="S193" s="86"/>
      <c r="T193" s="86"/>
      <c r="U193" s="200"/>
      <c r="V193" s="83"/>
      <c r="W193" s="215"/>
      <c r="X193" s="200"/>
      <c r="Y193" s="201" t="e">
        <f t="shared" si="5"/>
        <v>#DIV/0!</v>
      </c>
      <c r="Z193" s="202"/>
      <c r="AA193" s="216"/>
      <c r="AB193" s="202"/>
      <c r="AC193" s="203" t="e">
        <f t="shared" si="6"/>
        <v>#DIV/0!</v>
      </c>
      <c r="AD193" s="83"/>
      <c r="AE193" s="83"/>
      <c r="AF193" s="209"/>
    </row>
    <row r="194" spans="1:32" x14ac:dyDescent="0.2">
      <c r="A194" s="209"/>
      <c r="B194" s="209"/>
      <c r="C194" s="83"/>
      <c r="D194" s="211"/>
      <c r="E194" s="211"/>
      <c r="F194" s="211"/>
      <c r="G194" s="211"/>
      <c r="H194" s="200"/>
      <c r="I194" s="200"/>
      <c r="J194" s="211"/>
      <c r="K194" s="211"/>
      <c r="L194" s="211"/>
      <c r="M194" s="211"/>
      <c r="N194" s="211"/>
      <c r="O194" s="241" t="s">
        <v>569</v>
      </c>
      <c r="P194" s="233"/>
      <c r="Q194" s="233"/>
      <c r="R194" s="86"/>
      <c r="S194" s="86"/>
      <c r="T194" s="86"/>
      <c r="U194" s="200"/>
      <c r="V194" s="83"/>
      <c r="W194" s="215"/>
      <c r="X194" s="200"/>
      <c r="Y194" s="201" t="e">
        <f t="shared" si="5"/>
        <v>#DIV/0!</v>
      </c>
      <c r="Z194" s="202"/>
      <c r="AA194" s="216"/>
      <c r="AB194" s="202"/>
      <c r="AC194" s="203" t="e">
        <f t="shared" si="6"/>
        <v>#DIV/0!</v>
      </c>
      <c r="AD194" s="83"/>
      <c r="AE194" s="83"/>
      <c r="AF194" s="209"/>
    </row>
    <row r="195" spans="1:32" x14ac:dyDescent="0.2">
      <c r="A195" s="209"/>
      <c r="B195" s="209"/>
      <c r="C195" s="83"/>
      <c r="D195" s="211"/>
      <c r="E195" s="211"/>
      <c r="F195" s="211"/>
      <c r="G195" s="211"/>
      <c r="H195" s="200"/>
      <c r="I195" s="200"/>
      <c r="J195" s="211"/>
      <c r="K195" s="211"/>
      <c r="L195" s="211"/>
      <c r="M195" s="211"/>
      <c r="N195" s="211"/>
      <c r="O195" s="241" t="s">
        <v>569</v>
      </c>
      <c r="P195" s="233"/>
      <c r="Q195" s="233"/>
      <c r="R195" s="86"/>
      <c r="S195" s="86"/>
      <c r="T195" s="86"/>
      <c r="U195" s="200"/>
      <c r="V195" s="83"/>
      <c r="W195" s="215"/>
      <c r="X195" s="200"/>
      <c r="Y195" s="201" t="e">
        <f t="shared" si="5"/>
        <v>#DIV/0!</v>
      </c>
      <c r="Z195" s="202"/>
      <c r="AA195" s="216"/>
      <c r="AB195" s="202"/>
      <c r="AC195" s="203" t="e">
        <f t="shared" si="6"/>
        <v>#DIV/0!</v>
      </c>
      <c r="AD195" s="83"/>
      <c r="AE195" s="83"/>
      <c r="AF195" s="209"/>
    </row>
    <row r="196" spans="1:32" x14ac:dyDescent="0.2">
      <c r="A196" s="209"/>
      <c r="B196" s="209"/>
      <c r="C196" s="83"/>
      <c r="D196" s="211"/>
      <c r="E196" s="211"/>
      <c r="F196" s="211"/>
      <c r="G196" s="211"/>
      <c r="H196" s="200"/>
      <c r="I196" s="200"/>
      <c r="J196" s="211"/>
      <c r="K196" s="211"/>
      <c r="L196" s="211"/>
      <c r="M196" s="211"/>
      <c r="N196" s="211"/>
      <c r="O196" s="241" t="s">
        <v>569</v>
      </c>
      <c r="P196" s="233"/>
      <c r="Q196" s="233"/>
      <c r="R196" s="86"/>
      <c r="S196" s="86"/>
      <c r="T196" s="86"/>
      <c r="U196" s="200"/>
      <c r="V196" s="83"/>
      <c r="W196" s="215"/>
      <c r="X196" s="200"/>
      <c r="Y196" s="201" t="e">
        <f t="shared" si="5"/>
        <v>#DIV/0!</v>
      </c>
      <c r="Z196" s="202"/>
      <c r="AA196" s="216"/>
      <c r="AB196" s="202"/>
      <c r="AC196" s="203" t="e">
        <f t="shared" si="6"/>
        <v>#DIV/0!</v>
      </c>
      <c r="AD196" s="83"/>
      <c r="AE196" s="83"/>
      <c r="AF196" s="209"/>
    </row>
    <row r="197" spans="1:32" x14ac:dyDescent="0.2">
      <c r="A197" s="209"/>
      <c r="B197" s="209"/>
      <c r="C197" s="83"/>
      <c r="D197" s="211"/>
      <c r="E197" s="211"/>
      <c r="F197" s="211"/>
      <c r="G197" s="211"/>
      <c r="H197" s="200"/>
      <c r="I197" s="200"/>
      <c r="J197" s="211"/>
      <c r="K197" s="211"/>
      <c r="L197" s="211"/>
      <c r="M197" s="211"/>
      <c r="N197" s="211"/>
      <c r="O197" s="241" t="s">
        <v>569</v>
      </c>
      <c r="P197" s="233"/>
      <c r="Q197" s="233"/>
      <c r="R197" s="86"/>
      <c r="S197" s="86"/>
      <c r="T197" s="86"/>
      <c r="U197" s="200"/>
      <c r="V197" s="83"/>
      <c r="W197" s="215"/>
      <c r="X197" s="200"/>
      <c r="Y197" s="201" t="e">
        <f t="shared" si="5"/>
        <v>#DIV/0!</v>
      </c>
      <c r="Z197" s="202"/>
      <c r="AA197" s="216"/>
      <c r="AB197" s="202"/>
      <c r="AC197" s="203" t="e">
        <f t="shared" si="6"/>
        <v>#DIV/0!</v>
      </c>
      <c r="AD197" s="83"/>
      <c r="AE197" s="83"/>
      <c r="AF197" s="209"/>
    </row>
    <row r="198" spans="1:32" x14ac:dyDescent="0.2">
      <c r="A198" s="209"/>
      <c r="B198" s="209"/>
      <c r="C198" s="83"/>
      <c r="D198" s="211"/>
      <c r="E198" s="211"/>
      <c r="F198" s="211"/>
      <c r="G198" s="211"/>
      <c r="H198" s="200"/>
      <c r="I198" s="200"/>
      <c r="J198" s="211"/>
      <c r="K198" s="211"/>
      <c r="L198" s="211"/>
      <c r="M198" s="211"/>
      <c r="N198" s="211"/>
      <c r="O198" s="241" t="s">
        <v>569</v>
      </c>
      <c r="P198" s="233"/>
      <c r="Q198" s="233"/>
      <c r="R198" s="86"/>
      <c r="S198" s="86"/>
      <c r="T198" s="86"/>
      <c r="U198" s="200"/>
      <c r="V198" s="83"/>
      <c r="W198" s="215"/>
      <c r="X198" s="200"/>
      <c r="Y198" s="201" t="e">
        <f t="shared" si="5"/>
        <v>#DIV/0!</v>
      </c>
      <c r="Z198" s="202"/>
      <c r="AA198" s="216"/>
      <c r="AB198" s="202"/>
      <c r="AC198" s="203" t="e">
        <f t="shared" si="6"/>
        <v>#DIV/0!</v>
      </c>
      <c r="AD198" s="83"/>
      <c r="AE198" s="83"/>
      <c r="AF198" s="209"/>
    </row>
    <row r="199" spans="1:32" x14ac:dyDescent="0.2">
      <c r="A199" s="209"/>
      <c r="B199" s="209"/>
      <c r="C199" s="83"/>
      <c r="D199" s="211"/>
      <c r="E199" s="211"/>
      <c r="F199" s="211"/>
      <c r="G199" s="211"/>
      <c r="H199" s="200"/>
      <c r="I199" s="200"/>
      <c r="J199" s="211"/>
      <c r="K199" s="211"/>
      <c r="L199" s="211"/>
      <c r="M199" s="211"/>
      <c r="N199" s="211"/>
      <c r="O199" s="241" t="s">
        <v>569</v>
      </c>
      <c r="P199" s="233"/>
      <c r="Q199" s="233"/>
      <c r="R199" s="86"/>
      <c r="S199" s="86"/>
      <c r="T199" s="86"/>
      <c r="U199" s="200"/>
      <c r="V199" s="83"/>
      <c r="W199" s="215"/>
      <c r="X199" s="200"/>
      <c r="Y199" s="201" t="e">
        <f t="shared" si="5"/>
        <v>#DIV/0!</v>
      </c>
      <c r="Z199" s="202"/>
      <c r="AA199" s="216"/>
      <c r="AB199" s="202"/>
      <c r="AC199" s="203" t="e">
        <f t="shared" si="6"/>
        <v>#DIV/0!</v>
      </c>
      <c r="AD199" s="83"/>
      <c r="AE199" s="83"/>
      <c r="AF199" s="209"/>
    </row>
    <row r="200" spans="1:32" x14ac:dyDescent="0.2">
      <c r="A200" s="209"/>
      <c r="B200" s="209"/>
      <c r="C200" s="83"/>
      <c r="D200" s="211"/>
      <c r="E200" s="211"/>
      <c r="F200" s="211"/>
      <c r="G200" s="211"/>
      <c r="H200" s="200"/>
      <c r="I200" s="200"/>
      <c r="J200" s="211"/>
      <c r="K200" s="211"/>
      <c r="L200" s="211"/>
      <c r="M200" s="211"/>
      <c r="N200" s="211"/>
      <c r="O200" s="241" t="s">
        <v>569</v>
      </c>
      <c r="P200" s="233"/>
      <c r="Q200" s="233"/>
      <c r="R200" s="86"/>
      <c r="S200" s="86"/>
      <c r="T200" s="86"/>
      <c r="U200" s="200"/>
      <c r="V200" s="83"/>
      <c r="W200" s="215"/>
      <c r="X200" s="200"/>
      <c r="Y200" s="201" t="e">
        <f t="shared" si="5"/>
        <v>#DIV/0!</v>
      </c>
      <c r="Z200" s="202"/>
      <c r="AA200" s="216"/>
      <c r="AB200" s="202"/>
      <c r="AC200" s="203" t="e">
        <f t="shared" si="6"/>
        <v>#DIV/0!</v>
      </c>
      <c r="AD200" s="83"/>
      <c r="AE200" s="83"/>
      <c r="AF200" s="209"/>
    </row>
    <row r="201" spans="1:32" x14ac:dyDescent="0.2">
      <c r="A201" s="209"/>
      <c r="B201" s="209"/>
      <c r="C201" s="83"/>
      <c r="D201" s="211"/>
      <c r="E201" s="211"/>
      <c r="F201" s="211"/>
      <c r="G201" s="211"/>
      <c r="H201" s="200"/>
      <c r="I201" s="200"/>
      <c r="J201" s="211"/>
      <c r="K201" s="211"/>
      <c r="L201" s="211"/>
      <c r="M201" s="211"/>
      <c r="N201" s="211"/>
      <c r="O201" s="241" t="s">
        <v>569</v>
      </c>
      <c r="P201" s="233"/>
      <c r="Q201" s="233"/>
      <c r="R201" s="86"/>
      <c r="S201" s="86"/>
      <c r="T201" s="86"/>
      <c r="U201" s="200"/>
      <c r="V201" s="83"/>
      <c r="W201" s="215"/>
      <c r="X201" s="200"/>
      <c r="Y201" s="201" t="e">
        <f t="shared" si="5"/>
        <v>#DIV/0!</v>
      </c>
      <c r="Z201" s="202"/>
      <c r="AA201" s="216"/>
      <c r="AB201" s="202"/>
      <c r="AC201" s="203" t="e">
        <f t="shared" si="6"/>
        <v>#DIV/0!</v>
      </c>
      <c r="AD201" s="83"/>
      <c r="AE201" s="83"/>
      <c r="AF201" s="209"/>
    </row>
    <row r="202" spans="1:32" x14ac:dyDescent="0.2">
      <c r="A202" s="209"/>
      <c r="B202" s="209"/>
      <c r="C202" s="83"/>
      <c r="D202" s="211"/>
      <c r="E202" s="211"/>
      <c r="F202" s="211"/>
      <c r="G202" s="211"/>
      <c r="H202" s="200"/>
      <c r="I202" s="200"/>
      <c r="J202" s="211"/>
      <c r="K202" s="211"/>
      <c r="L202" s="211"/>
      <c r="M202" s="211"/>
      <c r="N202" s="211"/>
      <c r="O202" s="241" t="s">
        <v>569</v>
      </c>
      <c r="P202" s="233"/>
      <c r="Q202" s="233"/>
      <c r="R202" s="86"/>
      <c r="S202" s="86"/>
      <c r="T202" s="86"/>
      <c r="U202" s="200"/>
      <c r="V202" s="83"/>
      <c r="W202" s="215"/>
      <c r="X202" s="200"/>
      <c r="Y202" s="201" t="e">
        <f t="shared" si="5"/>
        <v>#DIV/0!</v>
      </c>
      <c r="Z202" s="202"/>
      <c r="AA202" s="216"/>
      <c r="AB202" s="202"/>
      <c r="AC202" s="203" t="e">
        <f t="shared" si="6"/>
        <v>#DIV/0!</v>
      </c>
      <c r="AD202" s="83"/>
      <c r="AE202" s="83"/>
      <c r="AF202" s="209"/>
    </row>
    <row r="203" spans="1:32" x14ac:dyDescent="0.2">
      <c r="A203" s="209"/>
      <c r="B203" s="209"/>
      <c r="C203" s="83"/>
      <c r="D203" s="211"/>
      <c r="E203" s="211"/>
      <c r="F203" s="211"/>
      <c r="G203" s="211"/>
      <c r="H203" s="200"/>
      <c r="I203" s="200"/>
      <c r="J203" s="211"/>
      <c r="K203" s="211"/>
      <c r="L203" s="211"/>
      <c r="M203" s="211"/>
      <c r="N203" s="211"/>
      <c r="O203" s="241" t="s">
        <v>569</v>
      </c>
      <c r="P203" s="233"/>
      <c r="Q203" s="233"/>
      <c r="R203" s="86"/>
      <c r="S203" s="86"/>
      <c r="T203" s="86"/>
      <c r="U203" s="200"/>
      <c r="V203" s="83"/>
      <c r="W203" s="215"/>
      <c r="X203" s="200"/>
      <c r="Y203" s="201" t="e">
        <f t="shared" si="5"/>
        <v>#DIV/0!</v>
      </c>
      <c r="Z203" s="202"/>
      <c r="AA203" s="216"/>
      <c r="AB203" s="202"/>
      <c r="AC203" s="203" t="e">
        <f t="shared" si="6"/>
        <v>#DIV/0!</v>
      </c>
      <c r="AD203" s="83"/>
      <c r="AE203" s="83"/>
      <c r="AF203" s="209"/>
    </row>
    <row r="204" spans="1:32" x14ac:dyDescent="0.2">
      <c r="A204" s="209"/>
      <c r="B204" s="209"/>
      <c r="C204" s="83"/>
      <c r="D204" s="211"/>
      <c r="E204" s="211"/>
      <c r="F204" s="211"/>
      <c r="G204" s="211"/>
      <c r="H204" s="200"/>
      <c r="I204" s="200"/>
      <c r="J204" s="211"/>
      <c r="K204" s="211"/>
      <c r="L204" s="211"/>
      <c r="M204" s="211"/>
      <c r="N204" s="211"/>
      <c r="O204" s="241" t="s">
        <v>569</v>
      </c>
      <c r="P204" s="233"/>
      <c r="Q204" s="233"/>
      <c r="R204" s="86"/>
      <c r="S204" s="86"/>
      <c r="T204" s="86"/>
      <c r="U204" s="200"/>
      <c r="V204" s="83"/>
      <c r="W204" s="215"/>
      <c r="X204" s="200"/>
      <c r="Y204" s="201" t="e">
        <f t="shared" si="5"/>
        <v>#DIV/0!</v>
      </c>
      <c r="Z204" s="202"/>
      <c r="AA204" s="216"/>
      <c r="AB204" s="202"/>
      <c r="AC204" s="203" t="e">
        <f t="shared" si="6"/>
        <v>#DIV/0!</v>
      </c>
      <c r="AD204" s="83"/>
      <c r="AE204" s="83"/>
      <c r="AF204" s="209"/>
    </row>
    <row r="205" spans="1:32" x14ac:dyDescent="0.2">
      <c r="A205" s="209"/>
      <c r="B205" s="209"/>
      <c r="C205" s="83"/>
      <c r="D205" s="211"/>
      <c r="E205" s="211"/>
      <c r="F205" s="211"/>
      <c r="G205" s="211"/>
      <c r="H205" s="200"/>
      <c r="I205" s="200"/>
      <c r="J205" s="211"/>
      <c r="K205" s="211"/>
      <c r="L205" s="211"/>
      <c r="M205" s="211"/>
      <c r="N205" s="211"/>
      <c r="O205" s="241" t="s">
        <v>569</v>
      </c>
      <c r="P205" s="233"/>
      <c r="Q205" s="233"/>
      <c r="R205" s="86"/>
      <c r="S205" s="86"/>
      <c r="T205" s="86"/>
      <c r="U205" s="200"/>
      <c r="V205" s="83"/>
      <c r="W205" s="215"/>
      <c r="X205" s="200"/>
      <c r="Y205" s="201" t="e">
        <f t="shared" si="5"/>
        <v>#DIV/0!</v>
      </c>
      <c r="Z205" s="202"/>
      <c r="AA205" s="216"/>
      <c r="AB205" s="202"/>
      <c r="AC205" s="203" t="e">
        <f t="shared" si="6"/>
        <v>#DIV/0!</v>
      </c>
      <c r="AD205" s="83"/>
      <c r="AE205" s="83"/>
      <c r="AF205" s="209"/>
    </row>
    <row r="206" spans="1:32" x14ac:dyDescent="0.2">
      <c r="A206" s="209"/>
      <c r="B206" s="209"/>
      <c r="C206" s="83"/>
      <c r="D206" s="211"/>
      <c r="E206" s="211"/>
      <c r="F206" s="211"/>
      <c r="G206" s="211"/>
      <c r="H206" s="200"/>
      <c r="I206" s="200"/>
      <c r="J206" s="211"/>
      <c r="K206" s="211"/>
      <c r="L206" s="211"/>
      <c r="M206" s="211"/>
      <c r="N206" s="211"/>
      <c r="O206" s="241" t="s">
        <v>569</v>
      </c>
      <c r="P206" s="233"/>
      <c r="Q206" s="233"/>
      <c r="R206" s="86"/>
      <c r="S206" s="86"/>
      <c r="T206" s="86"/>
      <c r="U206" s="200"/>
      <c r="V206" s="83"/>
      <c r="W206" s="215"/>
      <c r="X206" s="200"/>
      <c r="Y206" s="201" t="e">
        <f t="shared" si="5"/>
        <v>#DIV/0!</v>
      </c>
      <c r="Z206" s="202"/>
      <c r="AA206" s="216"/>
      <c r="AB206" s="202"/>
      <c r="AC206" s="203" t="e">
        <f t="shared" si="6"/>
        <v>#DIV/0!</v>
      </c>
      <c r="AD206" s="83"/>
      <c r="AE206" s="83"/>
      <c r="AF206" s="209"/>
    </row>
    <row r="207" spans="1:32" x14ac:dyDescent="0.2">
      <c r="A207" s="209"/>
      <c r="B207" s="209"/>
      <c r="C207" s="83"/>
      <c r="D207" s="211"/>
      <c r="E207" s="211"/>
      <c r="F207" s="211"/>
      <c r="G207" s="211"/>
      <c r="H207" s="200"/>
      <c r="I207" s="200"/>
      <c r="J207" s="211"/>
      <c r="K207" s="211"/>
      <c r="L207" s="211"/>
      <c r="M207" s="211"/>
      <c r="N207" s="211"/>
      <c r="O207" s="241" t="s">
        <v>569</v>
      </c>
      <c r="P207" s="233"/>
      <c r="Q207" s="233"/>
      <c r="R207" s="86"/>
      <c r="S207" s="86"/>
      <c r="T207" s="86"/>
      <c r="U207" s="200"/>
      <c r="V207" s="83"/>
      <c r="W207" s="215"/>
      <c r="X207" s="200"/>
      <c r="Y207" s="201" t="e">
        <f t="shared" si="5"/>
        <v>#DIV/0!</v>
      </c>
      <c r="Z207" s="202"/>
      <c r="AA207" s="216"/>
      <c r="AB207" s="202"/>
      <c r="AC207" s="203" t="e">
        <f t="shared" si="6"/>
        <v>#DIV/0!</v>
      </c>
      <c r="AD207" s="83"/>
      <c r="AE207" s="83"/>
      <c r="AF207" s="209"/>
    </row>
    <row r="208" spans="1:32" x14ac:dyDescent="0.2">
      <c r="A208" s="209"/>
      <c r="B208" s="209"/>
      <c r="C208" s="83"/>
      <c r="D208" s="211"/>
      <c r="E208" s="211"/>
      <c r="F208" s="211"/>
      <c r="G208" s="211"/>
      <c r="H208" s="200"/>
      <c r="I208" s="200"/>
      <c r="J208" s="211"/>
      <c r="K208" s="211"/>
      <c r="L208" s="211"/>
      <c r="M208" s="211"/>
      <c r="N208" s="211"/>
      <c r="O208" s="241" t="s">
        <v>569</v>
      </c>
      <c r="P208" s="233"/>
      <c r="Q208" s="233"/>
      <c r="R208" s="86"/>
      <c r="S208" s="86"/>
      <c r="T208" s="86"/>
      <c r="U208" s="200"/>
      <c r="V208" s="83"/>
      <c r="W208" s="215"/>
      <c r="X208" s="200"/>
      <c r="Y208" s="201" t="e">
        <f t="shared" si="5"/>
        <v>#DIV/0!</v>
      </c>
      <c r="Z208" s="202"/>
      <c r="AA208" s="216"/>
      <c r="AB208" s="202"/>
      <c r="AC208" s="203" t="e">
        <f t="shared" si="6"/>
        <v>#DIV/0!</v>
      </c>
      <c r="AD208" s="83"/>
      <c r="AE208" s="83"/>
      <c r="AF208" s="209"/>
    </row>
    <row r="209" spans="1:32" x14ac:dyDescent="0.2">
      <c r="A209" s="209"/>
      <c r="B209" s="209"/>
      <c r="C209" s="83"/>
      <c r="D209" s="211"/>
      <c r="E209" s="211"/>
      <c r="F209" s="211"/>
      <c r="G209" s="211"/>
      <c r="H209" s="200"/>
      <c r="I209" s="200"/>
      <c r="J209" s="211"/>
      <c r="K209" s="211"/>
      <c r="L209" s="211"/>
      <c r="M209" s="211"/>
      <c r="N209" s="211"/>
      <c r="O209" s="241" t="s">
        <v>569</v>
      </c>
      <c r="P209" s="233"/>
      <c r="Q209" s="233"/>
      <c r="R209" s="86"/>
      <c r="S209" s="86"/>
      <c r="T209" s="86"/>
      <c r="U209" s="200"/>
      <c r="V209" s="83"/>
      <c r="W209" s="215"/>
      <c r="X209" s="200"/>
      <c r="Y209" s="201" t="e">
        <f t="shared" si="5"/>
        <v>#DIV/0!</v>
      </c>
      <c r="Z209" s="202"/>
      <c r="AA209" s="216"/>
      <c r="AB209" s="202"/>
      <c r="AC209" s="203" t="e">
        <f t="shared" si="6"/>
        <v>#DIV/0!</v>
      </c>
      <c r="AD209" s="83"/>
      <c r="AE209" s="83"/>
      <c r="AF209" s="209"/>
    </row>
    <row r="210" spans="1:32" x14ac:dyDescent="0.2">
      <c r="A210" s="209"/>
      <c r="B210" s="209"/>
      <c r="C210" s="83"/>
      <c r="D210" s="211"/>
      <c r="E210" s="211"/>
      <c r="F210" s="211"/>
      <c r="G210" s="211"/>
      <c r="H210" s="200"/>
      <c r="I210" s="200"/>
      <c r="J210" s="211"/>
      <c r="K210" s="211"/>
      <c r="L210" s="211"/>
      <c r="M210" s="211"/>
      <c r="N210" s="211"/>
      <c r="O210" s="241" t="s">
        <v>569</v>
      </c>
      <c r="P210" s="233"/>
      <c r="Q210" s="233"/>
      <c r="R210" s="86"/>
      <c r="S210" s="86"/>
      <c r="T210" s="86"/>
      <c r="U210" s="200"/>
      <c r="V210" s="83"/>
      <c r="W210" s="215"/>
      <c r="X210" s="200"/>
      <c r="Y210" s="201" t="e">
        <f t="shared" si="5"/>
        <v>#DIV/0!</v>
      </c>
      <c r="Z210" s="202"/>
      <c r="AA210" s="216"/>
      <c r="AB210" s="202"/>
      <c r="AC210" s="203" t="e">
        <f t="shared" si="6"/>
        <v>#DIV/0!</v>
      </c>
      <c r="AD210" s="83"/>
      <c r="AE210" s="83"/>
      <c r="AF210" s="209"/>
    </row>
    <row r="211" spans="1:32" x14ac:dyDescent="0.2">
      <c r="A211" s="209"/>
      <c r="B211" s="209"/>
      <c r="C211" s="83"/>
      <c r="D211" s="211"/>
      <c r="E211" s="211"/>
      <c r="F211" s="211"/>
      <c r="G211" s="211"/>
      <c r="H211" s="200"/>
      <c r="I211" s="200"/>
      <c r="J211" s="211"/>
      <c r="K211" s="211"/>
      <c r="L211" s="211"/>
      <c r="M211" s="211"/>
      <c r="N211" s="211"/>
      <c r="O211" s="241" t="s">
        <v>569</v>
      </c>
      <c r="P211" s="233"/>
      <c r="Q211" s="233"/>
      <c r="R211" s="86"/>
      <c r="S211" s="86"/>
      <c r="T211" s="86"/>
      <c r="U211" s="200"/>
      <c r="V211" s="83"/>
      <c r="W211" s="215"/>
      <c r="X211" s="200"/>
      <c r="Y211" s="201" t="e">
        <f t="shared" si="5"/>
        <v>#DIV/0!</v>
      </c>
      <c r="Z211" s="202"/>
      <c r="AA211" s="216"/>
      <c r="AB211" s="202"/>
      <c r="AC211" s="203" t="e">
        <f t="shared" si="6"/>
        <v>#DIV/0!</v>
      </c>
      <c r="AD211" s="83"/>
      <c r="AE211" s="83"/>
      <c r="AF211" s="209"/>
    </row>
    <row r="212" spans="1:32" x14ac:dyDescent="0.2">
      <c r="A212" s="209"/>
      <c r="B212" s="209"/>
      <c r="C212" s="83"/>
      <c r="D212" s="211"/>
      <c r="E212" s="211"/>
      <c r="F212" s="211"/>
      <c r="G212" s="211"/>
      <c r="H212" s="200"/>
      <c r="I212" s="200"/>
      <c r="J212" s="211"/>
      <c r="K212" s="211"/>
      <c r="L212" s="211"/>
      <c r="M212" s="211"/>
      <c r="N212" s="211"/>
      <c r="O212" s="241" t="s">
        <v>569</v>
      </c>
      <c r="P212" s="233"/>
      <c r="Q212" s="233"/>
      <c r="R212" s="86"/>
      <c r="S212" s="86"/>
      <c r="T212" s="86"/>
      <c r="U212" s="200"/>
      <c r="V212" s="83"/>
      <c r="W212" s="215"/>
      <c r="X212" s="200"/>
      <c r="Y212" s="201" t="e">
        <f t="shared" ref="Y212:Y233" si="7">X212/U212</f>
        <v>#DIV/0!</v>
      </c>
      <c r="Z212" s="202"/>
      <c r="AA212" s="216"/>
      <c r="AB212" s="202"/>
      <c r="AC212" s="203" t="e">
        <f t="shared" ref="AC212:AC233" si="8">AB212/Z212</f>
        <v>#DIV/0!</v>
      </c>
      <c r="AD212" s="83"/>
      <c r="AE212" s="83"/>
      <c r="AF212" s="209"/>
    </row>
    <row r="213" spans="1:32" x14ac:dyDescent="0.2">
      <c r="A213" s="209"/>
      <c r="B213" s="209"/>
      <c r="C213" s="83"/>
      <c r="D213" s="211"/>
      <c r="E213" s="211"/>
      <c r="F213" s="211"/>
      <c r="G213" s="211"/>
      <c r="H213" s="200"/>
      <c r="I213" s="200"/>
      <c r="J213" s="211"/>
      <c r="K213" s="211"/>
      <c r="L213" s="211"/>
      <c r="M213" s="211"/>
      <c r="N213" s="211"/>
      <c r="O213" s="241" t="s">
        <v>569</v>
      </c>
      <c r="P213" s="233"/>
      <c r="Q213" s="233"/>
      <c r="R213" s="86"/>
      <c r="S213" s="86"/>
      <c r="T213" s="86"/>
      <c r="U213" s="200"/>
      <c r="V213" s="83"/>
      <c r="W213" s="215"/>
      <c r="X213" s="200"/>
      <c r="Y213" s="201" t="e">
        <f t="shared" si="7"/>
        <v>#DIV/0!</v>
      </c>
      <c r="Z213" s="202"/>
      <c r="AA213" s="216"/>
      <c r="AB213" s="202"/>
      <c r="AC213" s="203" t="e">
        <f t="shared" si="8"/>
        <v>#DIV/0!</v>
      </c>
      <c r="AD213" s="83"/>
      <c r="AE213" s="83"/>
      <c r="AF213" s="209"/>
    </row>
    <row r="214" spans="1:32" x14ac:dyDescent="0.2">
      <c r="A214" s="209"/>
      <c r="B214" s="209"/>
      <c r="C214" s="83"/>
      <c r="D214" s="211"/>
      <c r="E214" s="211"/>
      <c r="F214" s="211"/>
      <c r="G214" s="211"/>
      <c r="H214" s="200"/>
      <c r="I214" s="200"/>
      <c r="J214" s="211"/>
      <c r="K214" s="211"/>
      <c r="L214" s="211"/>
      <c r="M214" s="211"/>
      <c r="N214" s="211"/>
      <c r="O214" s="241" t="s">
        <v>569</v>
      </c>
      <c r="P214" s="233"/>
      <c r="Q214" s="233"/>
      <c r="R214" s="86"/>
      <c r="S214" s="86"/>
      <c r="T214" s="86"/>
      <c r="U214" s="200"/>
      <c r="V214" s="83"/>
      <c r="W214" s="215"/>
      <c r="X214" s="200"/>
      <c r="Y214" s="201" t="e">
        <f t="shared" si="7"/>
        <v>#DIV/0!</v>
      </c>
      <c r="Z214" s="202"/>
      <c r="AA214" s="216"/>
      <c r="AB214" s="202"/>
      <c r="AC214" s="203" t="e">
        <f t="shared" si="8"/>
        <v>#DIV/0!</v>
      </c>
      <c r="AD214" s="83"/>
      <c r="AE214" s="83"/>
      <c r="AF214" s="209"/>
    </row>
    <row r="215" spans="1:32" x14ac:dyDescent="0.2">
      <c r="A215" s="209"/>
      <c r="B215" s="209"/>
      <c r="C215" s="83"/>
      <c r="D215" s="211"/>
      <c r="E215" s="211"/>
      <c r="F215" s="211"/>
      <c r="G215" s="211"/>
      <c r="H215" s="200"/>
      <c r="I215" s="200"/>
      <c r="J215" s="211"/>
      <c r="K215" s="211"/>
      <c r="L215" s="211"/>
      <c r="M215" s="211"/>
      <c r="N215" s="211"/>
      <c r="O215" s="241" t="s">
        <v>569</v>
      </c>
      <c r="P215" s="233"/>
      <c r="Q215" s="233"/>
      <c r="R215" s="86"/>
      <c r="S215" s="86"/>
      <c r="T215" s="86"/>
      <c r="U215" s="200"/>
      <c r="V215" s="83"/>
      <c r="W215" s="215"/>
      <c r="X215" s="200"/>
      <c r="Y215" s="201" t="e">
        <f t="shared" si="7"/>
        <v>#DIV/0!</v>
      </c>
      <c r="Z215" s="202"/>
      <c r="AA215" s="216"/>
      <c r="AB215" s="202"/>
      <c r="AC215" s="203" t="e">
        <f t="shared" si="8"/>
        <v>#DIV/0!</v>
      </c>
      <c r="AD215" s="83"/>
      <c r="AE215" s="83"/>
      <c r="AF215" s="209"/>
    </row>
    <row r="216" spans="1:32" x14ac:dyDescent="0.2">
      <c r="A216" s="209"/>
      <c r="B216" s="209"/>
      <c r="C216" s="83"/>
      <c r="D216" s="211"/>
      <c r="E216" s="211"/>
      <c r="F216" s="211"/>
      <c r="G216" s="211"/>
      <c r="H216" s="200"/>
      <c r="I216" s="200"/>
      <c r="J216" s="211"/>
      <c r="K216" s="211"/>
      <c r="L216" s="211"/>
      <c r="M216" s="211"/>
      <c r="N216" s="211"/>
      <c r="O216" s="241" t="s">
        <v>569</v>
      </c>
      <c r="P216" s="233"/>
      <c r="Q216" s="233"/>
      <c r="R216" s="86"/>
      <c r="S216" s="86"/>
      <c r="T216" s="86"/>
      <c r="U216" s="200"/>
      <c r="V216" s="83"/>
      <c r="W216" s="215"/>
      <c r="X216" s="200"/>
      <c r="Y216" s="201" t="e">
        <f t="shared" si="7"/>
        <v>#DIV/0!</v>
      </c>
      <c r="Z216" s="202"/>
      <c r="AA216" s="216"/>
      <c r="AB216" s="202"/>
      <c r="AC216" s="203" t="e">
        <f t="shared" si="8"/>
        <v>#DIV/0!</v>
      </c>
      <c r="AD216" s="83"/>
      <c r="AE216" s="83"/>
      <c r="AF216" s="209"/>
    </row>
    <row r="217" spans="1:32" x14ac:dyDescent="0.2">
      <c r="A217" s="209"/>
      <c r="B217" s="209"/>
      <c r="C217" s="83"/>
      <c r="D217" s="211"/>
      <c r="E217" s="211"/>
      <c r="F217" s="211"/>
      <c r="G217" s="211"/>
      <c r="H217" s="200"/>
      <c r="I217" s="200"/>
      <c r="J217" s="211"/>
      <c r="K217" s="211"/>
      <c r="L217" s="211"/>
      <c r="M217" s="211"/>
      <c r="N217" s="211"/>
      <c r="O217" s="241" t="s">
        <v>569</v>
      </c>
      <c r="P217" s="233"/>
      <c r="Q217" s="233"/>
      <c r="R217" s="86"/>
      <c r="S217" s="86"/>
      <c r="T217" s="86"/>
      <c r="U217" s="200"/>
      <c r="V217" s="83"/>
      <c r="W217" s="215"/>
      <c r="X217" s="200"/>
      <c r="Y217" s="201" t="e">
        <f t="shared" si="7"/>
        <v>#DIV/0!</v>
      </c>
      <c r="Z217" s="202"/>
      <c r="AA217" s="216"/>
      <c r="AB217" s="202"/>
      <c r="AC217" s="203" t="e">
        <f t="shared" si="8"/>
        <v>#DIV/0!</v>
      </c>
      <c r="AD217" s="83"/>
      <c r="AE217" s="83"/>
      <c r="AF217" s="209"/>
    </row>
    <row r="218" spans="1:32" x14ac:dyDescent="0.2">
      <c r="A218" s="209"/>
      <c r="B218" s="209"/>
      <c r="C218" s="83"/>
      <c r="D218" s="211"/>
      <c r="E218" s="211"/>
      <c r="F218" s="211"/>
      <c r="G218" s="211"/>
      <c r="H218" s="200"/>
      <c r="I218" s="200"/>
      <c r="J218" s="211"/>
      <c r="K218" s="211"/>
      <c r="L218" s="211"/>
      <c r="M218" s="211"/>
      <c r="N218" s="211"/>
      <c r="O218" s="241" t="s">
        <v>569</v>
      </c>
      <c r="P218" s="233"/>
      <c r="Q218" s="233"/>
      <c r="R218" s="86"/>
      <c r="S218" s="86"/>
      <c r="T218" s="86"/>
      <c r="U218" s="200"/>
      <c r="V218" s="83"/>
      <c r="W218" s="215"/>
      <c r="X218" s="200"/>
      <c r="Y218" s="201" t="e">
        <f t="shared" si="7"/>
        <v>#DIV/0!</v>
      </c>
      <c r="Z218" s="202"/>
      <c r="AA218" s="216"/>
      <c r="AB218" s="202"/>
      <c r="AC218" s="203" t="e">
        <f t="shared" si="8"/>
        <v>#DIV/0!</v>
      </c>
      <c r="AD218" s="83"/>
      <c r="AE218" s="83"/>
      <c r="AF218" s="209"/>
    </row>
    <row r="219" spans="1:32" x14ac:dyDescent="0.2">
      <c r="A219" s="209"/>
      <c r="B219" s="209"/>
      <c r="C219" s="83"/>
      <c r="D219" s="211"/>
      <c r="E219" s="211"/>
      <c r="F219" s="211"/>
      <c r="G219" s="211"/>
      <c r="H219" s="200"/>
      <c r="I219" s="200"/>
      <c r="J219" s="211"/>
      <c r="K219" s="211"/>
      <c r="L219" s="211"/>
      <c r="M219" s="211"/>
      <c r="N219" s="211"/>
      <c r="O219" s="241" t="s">
        <v>569</v>
      </c>
      <c r="P219" s="233"/>
      <c r="Q219" s="233"/>
      <c r="R219" s="86"/>
      <c r="S219" s="86"/>
      <c r="T219" s="86"/>
      <c r="U219" s="200"/>
      <c r="V219" s="83"/>
      <c r="W219" s="215"/>
      <c r="X219" s="200"/>
      <c r="Y219" s="201" t="e">
        <f t="shared" si="7"/>
        <v>#DIV/0!</v>
      </c>
      <c r="Z219" s="202"/>
      <c r="AA219" s="216"/>
      <c r="AB219" s="202"/>
      <c r="AC219" s="203" t="e">
        <f t="shared" si="8"/>
        <v>#DIV/0!</v>
      </c>
      <c r="AD219" s="83"/>
      <c r="AE219" s="83"/>
      <c r="AF219" s="209"/>
    </row>
    <row r="220" spans="1:32" x14ac:dyDescent="0.2">
      <c r="A220" s="209"/>
      <c r="B220" s="209"/>
      <c r="C220" s="83"/>
      <c r="D220" s="211"/>
      <c r="E220" s="211"/>
      <c r="F220" s="211"/>
      <c r="G220" s="211"/>
      <c r="H220" s="200"/>
      <c r="I220" s="200"/>
      <c r="J220" s="211"/>
      <c r="K220" s="211"/>
      <c r="L220" s="211"/>
      <c r="M220" s="211"/>
      <c r="N220" s="211"/>
      <c r="O220" s="241" t="s">
        <v>569</v>
      </c>
      <c r="P220" s="233"/>
      <c r="Q220" s="233"/>
      <c r="R220" s="86"/>
      <c r="S220" s="86"/>
      <c r="T220" s="86"/>
      <c r="U220" s="200"/>
      <c r="V220" s="83"/>
      <c r="W220" s="215"/>
      <c r="X220" s="200"/>
      <c r="Y220" s="201" t="e">
        <f t="shared" si="7"/>
        <v>#DIV/0!</v>
      </c>
      <c r="Z220" s="202"/>
      <c r="AA220" s="216"/>
      <c r="AB220" s="202"/>
      <c r="AC220" s="203" t="e">
        <f t="shared" si="8"/>
        <v>#DIV/0!</v>
      </c>
      <c r="AD220" s="83"/>
      <c r="AE220" s="83"/>
      <c r="AF220" s="209"/>
    </row>
    <row r="221" spans="1:32" x14ac:dyDescent="0.2">
      <c r="A221" s="209"/>
      <c r="B221" s="209"/>
      <c r="C221" s="83"/>
      <c r="D221" s="211"/>
      <c r="E221" s="211"/>
      <c r="F221" s="211"/>
      <c r="G221" s="211"/>
      <c r="H221" s="200"/>
      <c r="I221" s="200"/>
      <c r="J221" s="211"/>
      <c r="K221" s="211"/>
      <c r="L221" s="211"/>
      <c r="M221" s="211"/>
      <c r="N221" s="211"/>
      <c r="O221" s="241" t="s">
        <v>569</v>
      </c>
      <c r="P221" s="233"/>
      <c r="Q221" s="233"/>
      <c r="R221" s="86"/>
      <c r="S221" s="86"/>
      <c r="T221" s="86"/>
      <c r="U221" s="200"/>
      <c r="V221" s="83"/>
      <c r="W221" s="215"/>
      <c r="X221" s="200"/>
      <c r="Y221" s="201" t="e">
        <f t="shared" si="7"/>
        <v>#DIV/0!</v>
      </c>
      <c r="Z221" s="202"/>
      <c r="AA221" s="216"/>
      <c r="AB221" s="202"/>
      <c r="AC221" s="203" t="e">
        <f t="shared" si="8"/>
        <v>#DIV/0!</v>
      </c>
      <c r="AD221" s="83"/>
      <c r="AE221" s="83"/>
      <c r="AF221" s="209"/>
    </row>
    <row r="222" spans="1:32" x14ac:dyDescent="0.2">
      <c r="A222" s="209"/>
      <c r="B222" s="209"/>
      <c r="C222" s="83"/>
      <c r="D222" s="211"/>
      <c r="E222" s="211"/>
      <c r="F222" s="211"/>
      <c r="G222" s="211"/>
      <c r="H222" s="200"/>
      <c r="I222" s="200"/>
      <c r="J222" s="211"/>
      <c r="K222" s="211"/>
      <c r="L222" s="211"/>
      <c r="M222" s="211"/>
      <c r="N222" s="211"/>
      <c r="O222" s="241" t="s">
        <v>569</v>
      </c>
      <c r="P222" s="233"/>
      <c r="Q222" s="233"/>
      <c r="R222" s="86"/>
      <c r="S222" s="86"/>
      <c r="T222" s="86"/>
      <c r="U222" s="200"/>
      <c r="V222" s="83"/>
      <c r="W222" s="215"/>
      <c r="X222" s="200"/>
      <c r="Y222" s="201" t="e">
        <f t="shared" si="7"/>
        <v>#DIV/0!</v>
      </c>
      <c r="Z222" s="202"/>
      <c r="AA222" s="216"/>
      <c r="AB222" s="202"/>
      <c r="AC222" s="203" t="e">
        <f t="shared" si="8"/>
        <v>#DIV/0!</v>
      </c>
      <c r="AD222" s="83"/>
      <c r="AE222" s="83"/>
      <c r="AF222" s="209"/>
    </row>
    <row r="223" spans="1:32" x14ac:dyDescent="0.2">
      <c r="A223" s="209"/>
      <c r="B223" s="209"/>
      <c r="C223" s="83"/>
      <c r="D223" s="211"/>
      <c r="E223" s="211"/>
      <c r="F223" s="211"/>
      <c r="G223" s="211"/>
      <c r="H223" s="200"/>
      <c r="I223" s="200"/>
      <c r="J223" s="211"/>
      <c r="K223" s="211"/>
      <c r="L223" s="211"/>
      <c r="M223" s="211"/>
      <c r="N223" s="211"/>
      <c r="O223" s="241" t="s">
        <v>569</v>
      </c>
      <c r="P223" s="233"/>
      <c r="Q223" s="233"/>
      <c r="R223" s="86"/>
      <c r="S223" s="86"/>
      <c r="T223" s="86"/>
      <c r="U223" s="200"/>
      <c r="V223" s="83"/>
      <c r="W223" s="215"/>
      <c r="X223" s="200"/>
      <c r="Y223" s="201" t="e">
        <f t="shared" si="7"/>
        <v>#DIV/0!</v>
      </c>
      <c r="Z223" s="202"/>
      <c r="AA223" s="216"/>
      <c r="AB223" s="202"/>
      <c r="AC223" s="203" t="e">
        <f t="shared" si="8"/>
        <v>#DIV/0!</v>
      </c>
      <c r="AD223" s="83"/>
      <c r="AE223" s="83"/>
      <c r="AF223" s="209"/>
    </row>
    <row r="224" spans="1:32" x14ac:dyDescent="0.2">
      <c r="A224" s="209"/>
      <c r="B224" s="209"/>
      <c r="C224" s="83"/>
      <c r="D224" s="211"/>
      <c r="E224" s="211"/>
      <c r="F224" s="211"/>
      <c r="G224" s="211"/>
      <c r="H224" s="200"/>
      <c r="I224" s="200"/>
      <c r="J224" s="211"/>
      <c r="K224" s="211"/>
      <c r="L224" s="211"/>
      <c r="M224" s="211"/>
      <c r="N224" s="211"/>
      <c r="O224" s="241" t="s">
        <v>569</v>
      </c>
      <c r="P224" s="233"/>
      <c r="Q224" s="233"/>
      <c r="R224" s="86"/>
      <c r="S224" s="86"/>
      <c r="T224" s="86"/>
      <c r="U224" s="200"/>
      <c r="V224" s="83"/>
      <c r="W224" s="215"/>
      <c r="X224" s="200"/>
      <c r="Y224" s="201" t="e">
        <f t="shared" si="7"/>
        <v>#DIV/0!</v>
      </c>
      <c r="Z224" s="202"/>
      <c r="AA224" s="216"/>
      <c r="AB224" s="202"/>
      <c r="AC224" s="203" t="e">
        <f t="shared" si="8"/>
        <v>#DIV/0!</v>
      </c>
      <c r="AD224" s="83"/>
      <c r="AE224" s="83"/>
      <c r="AF224" s="209"/>
    </row>
    <row r="225" spans="1:32" x14ac:dyDescent="0.2">
      <c r="A225" s="209"/>
      <c r="B225" s="209"/>
      <c r="C225" s="83"/>
      <c r="D225" s="211"/>
      <c r="E225" s="211"/>
      <c r="F225" s="211"/>
      <c r="G225" s="211"/>
      <c r="H225" s="200"/>
      <c r="I225" s="200"/>
      <c r="J225" s="211"/>
      <c r="K225" s="211"/>
      <c r="L225" s="211"/>
      <c r="M225" s="211"/>
      <c r="N225" s="211"/>
      <c r="O225" s="241" t="s">
        <v>569</v>
      </c>
      <c r="P225" s="233"/>
      <c r="Q225" s="233"/>
      <c r="R225" s="86"/>
      <c r="S225" s="86"/>
      <c r="T225" s="86"/>
      <c r="U225" s="200"/>
      <c r="V225" s="83"/>
      <c r="W225" s="215"/>
      <c r="X225" s="200"/>
      <c r="Y225" s="201" t="e">
        <f t="shared" si="7"/>
        <v>#DIV/0!</v>
      </c>
      <c r="Z225" s="202"/>
      <c r="AA225" s="216"/>
      <c r="AB225" s="202"/>
      <c r="AC225" s="203" t="e">
        <f t="shared" si="8"/>
        <v>#DIV/0!</v>
      </c>
      <c r="AD225" s="83"/>
      <c r="AE225" s="83"/>
      <c r="AF225" s="209"/>
    </row>
    <row r="226" spans="1:32" x14ac:dyDescent="0.2">
      <c r="A226" s="209"/>
      <c r="B226" s="209"/>
      <c r="C226" s="83"/>
      <c r="D226" s="211"/>
      <c r="E226" s="211"/>
      <c r="F226" s="211"/>
      <c r="G226" s="211"/>
      <c r="H226" s="200"/>
      <c r="I226" s="200"/>
      <c r="J226" s="211"/>
      <c r="K226" s="211"/>
      <c r="L226" s="211"/>
      <c r="M226" s="211"/>
      <c r="N226" s="211"/>
      <c r="O226" s="241" t="s">
        <v>569</v>
      </c>
      <c r="P226" s="233"/>
      <c r="Q226" s="233"/>
      <c r="R226" s="86"/>
      <c r="S226" s="86"/>
      <c r="T226" s="86"/>
      <c r="U226" s="200"/>
      <c r="V226" s="83"/>
      <c r="W226" s="215"/>
      <c r="X226" s="200"/>
      <c r="Y226" s="201" t="e">
        <f t="shared" si="7"/>
        <v>#DIV/0!</v>
      </c>
      <c r="Z226" s="202"/>
      <c r="AA226" s="216"/>
      <c r="AB226" s="202"/>
      <c r="AC226" s="203" t="e">
        <f t="shared" si="8"/>
        <v>#DIV/0!</v>
      </c>
      <c r="AD226" s="83"/>
      <c r="AE226" s="83"/>
      <c r="AF226" s="209"/>
    </row>
    <row r="227" spans="1:32" x14ac:dyDescent="0.2">
      <c r="A227" s="209"/>
      <c r="B227" s="209"/>
      <c r="C227" s="83"/>
      <c r="D227" s="211"/>
      <c r="E227" s="211"/>
      <c r="F227" s="211"/>
      <c r="G227" s="211"/>
      <c r="H227" s="200"/>
      <c r="I227" s="200"/>
      <c r="J227" s="211"/>
      <c r="K227" s="211"/>
      <c r="L227" s="211"/>
      <c r="M227" s="211"/>
      <c r="N227" s="211"/>
      <c r="O227" s="241" t="s">
        <v>569</v>
      </c>
      <c r="P227" s="233"/>
      <c r="Q227" s="233"/>
      <c r="R227" s="86"/>
      <c r="S227" s="86"/>
      <c r="T227" s="86"/>
      <c r="U227" s="200"/>
      <c r="V227" s="83"/>
      <c r="W227" s="215"/>
      <c r="X227" s="200"/>
      <c r="Y227" s="201" t="e">
        <f t="shared" si="7"/>
        <v>#DIV/0!</v>
      </c>
      <c r="Z227" s="202"/>
      <c r="AA227" s="216"/>
      <c r="AB227" s="202"/>
      <c r="AC227" s="203" t="e">
        <f t="shared" si="8"/>
        <v>#DIV/0!</v>
      </c>
      <c r="AD227" s="83"/>
      <c r="AE227" s="83"/>
      <c r="AF227" s="209"/>
    </row>
    <row r="228" spans="1:32" x14ac:dyDescent="0.2">
      <c r="A228" s="209"/>
      <c r="B228" s="209"/>
      <c r="C228" s="83"/>
      <c r="D228" s="211"/>
      <c r="E228" s="211"/>
      <c r="F228" s="211"/>
      <c r="G228" s="211"/>
      <c r="H228" s="200"/>
      <c r="I228" s="200"/>
      <c r="J228" s="211"/>
      <c r="K228" s="211"/>
      <c r="L228" s="211"/>
      <c r="M228" s="211"/>
      <c r="N228" s="211"/>
      <c r="O228" s="241" t="s">
        <v>569</v>
      </c>
      <c r="P228" s="233"/>
      <c r="Q228" s="233"/>
      <c r="R228" s="86"/>
      <c r="S228" s="86"/>
      <c r="T228" s="86"/>
      <c r="U228" s="200"/>
      <c r="V228" s="83"/>
      <c r="W228" s="215"/>
      <c r="X228" s="200"/>
      <c r="Y228" s="201" t="e">
        <f t="shared" si="7"/>
        <v>#DIV/0!</v>
      </c>
      <c r="Z228" s="202"/>
      <c r="AA228" s="216"/>
      <c r="AB228" s="202"/>
      <c r="AC228" s="203" t="e">
        <f t="shared" si="8"/>
        <v>#DIV/0!</v>
      </c>
      <c r="AD228" s="83"/>
      <c r="AE228" s="83"/>
      <c r="AF228" s="209"/>
    </row>
    <row r="229" spans="1:32" x14ac:dyDescent="0.2">
      <c r="A229" s="209"/>
      <c r="B229" s="209"/>
      <c r="C229" s="83"/>
      <c r="D229" s="211"/>
      <c r="E229" s="211"/>
      <c r="F229" s="211"/>
      <c r="G229" s="211"/>
      <c r="H229" s="200"/>
      <c r="I229" s="200"/>
      <c r="J229" s="211"/>
      <c r="K229" s="211"/>
      <c r="L229" s="211"/>
      <c r="M229" s="211"/>
      <c r="N229" s="211"/>
      <c r="O229" s="241" t="s">
        <v>569</v>
      </c>
      <c r="P229" s="233"/>
      <c r="Q229" s="233"/>
      <c r="R229" s="86"/>
      <c r="S229" s="86"/>
      <c r="T229" s="86"/>
      <c r="U229" s="200"/>
      <c r="V229" s="83"/>
      <c r="W229" s="215"/>
      <c r="X229" s="200"/>
      <c r="Y229" s="201" t="e">
        <f t="shared" si="7"/>
        <v>#DIV/0!</v>
      </c>
      <c r="Z229" s="202"/>
      <c r="AA229" s="216"/>
      <c r="AB229" s="202"/>
      <c r="AC229" s="203" t="e">
        <f t="shared" si="8"/>
        <v>#DIV/0!</v>
      </c>
      <c r="AD229" s="83"/>
      <c r="AE229" s="83"/>
      <c r="AF229" s="209"/>
    </row>
    <row r="230" spans="1:32" x14ac:dyDescent="0.2">
      <c r="A230" s="209"/>
      <c r="B230" s="209"/>
      <c r="C230" s="83"/>
      <c r="D230" s="211"/>
      <c r="E230" s="211"/>
      <c r="F230" s="211"/>
      <c r="G230" s="211"/>
      <c r="H230" s="200"/>
      <c r="I230" s="200"/>
      <c r="J230" s="211"/>
      <c r="K230" s="211"/>
      <c r="L230" s="211"/>
      <c r="M230" s="211"/>
      <c r="N230" s="211"/>
      <c r="O230" s="241" t="s">
        <v>569</v>
      </c>
      <c r="P230" s="233"/>
      <c r="Q230" s="233"/>
      <c r="R230" s="86"/>
      <c r="S230" s="86"/>
      <c r="T230" s="86"/>
      <c r="U230" s="200"/>
      <c r="V230" s="83"/>
      <c r="W230" s="215"/>
      <c r="X230" s="200"/>
      <c r="Y230" s="201" t="e">
        <f t="shared" si="7"/>
        <v>#DIV/0!</v>
      </c>
      <c r="Z230" s="202"/>
      <c r="AA230" s="216"/>
      <c r="AB230" s="202"/>
      <c r="AC230" s="203" t="e">
        <f t="shared" si="8"/>
        <v>#DIV/0!</v>
      </c>
      <c r="AD230" s="83"/>
      <c r="AE230" s="83"/>
      <c r="AF230" s="209"/>
    </row>
    <row r="231" spans="1:32" x14ac:dyDescent="0.2">
      <c r="A231" s="209"/>
      <c r="B231" s="209"/>
      <c r="C231" s="83"/>
      <c r="D231" s="211"/>
      <c r="E231" s="211"/>
      <c r="F231" s="211"/>
      <c r="G231" s="211"/>
      <c r="H231" s="200"/>
      <c r="I231" s="200"/>
      <c r="J231" s="211"/>
      <c r="K231" s="211"/>
      <c r="L231" s="211"/>
      <c r="M231" s="211"/>
      <c r="N231" s="211"/>
      <c r="O231" s="241" t="s">
        <v>569</v>
      </c>
      <c r="P231" s="233"/>
      <c r="Q231" s="233"/>
      <c r="R231" s="86"/>
      <c r="S231" s="86"/>
      <c r="T231" s="86"/>
      <c r="U231" s="200"/>
      <c r="V231" s="83"/>
      <c r="W231" s="215"/>
      <c r="X231" s="200"/>
      <c r="Y231" s="201" t="e">
        <f t="shared" si="7"/>
        <v>#DIV/0!</v>
      </c>
      <c r="Z231" s="202"/>
      <c r="AA231" s="216"/>
      <c r="AB231" s="202"/>
      <c r="AC231" s="203" t="e">
        <f t="shared" si="8"/>
        <v>#DIV/0!</v>
      </c>
      <c r="AD231" s="83"/>
      <c r="AE231" s="83"/>
      <c r="AF231" s="209"/>
    </row>
    <row r="232" spans="1:32" x14ac:dyDescent="0.2">
      <c r="A232" s="209"/>
      <c r="B232" s="209"/>
      <c r="C232" s="83"/>
      <c r="D232" s="211"/>
      <c r="E232" s="211"/>
      <c r="F232" s="211"/>
      <c r="G232" s="211"/>
      <c r="H232" s="200"/>
      <c r="I232" s="200"/>
      <c r="J232" s="211"/>
      <c r="K232" s="211"/>
      <c r="L232" s="211"/>
      <c r="M232" s="211"/>
      <c r="N232" s="211"/>
      <c r="O232" s="241" t="s">
        <v>569</v>
      </c>
      <c r="P232" s="233"/>
      <c r="Q232" s="233"/>
      <c r="R232" s="86"/>
      <c r="S232" s="86"/>
      <c r="T232" s="86"/>
      <c r="U232" s="200"/>
      <c r="V232" s="83"/>
      <c r="W232" s="215"/>
      <c r="X232" s="200"/>
      <c r="Y232" s="201" t="e">
        <f t="shared" si="7"/>
        <v>#DIV/0!</v>
      </c>
      <c r="Z232" s="202"/>
      <c r="AA232" s="216"/>
      <c r="AB232" s="202"/>
      <c r="AC232" s="203" t="e">
        <f t="shared" si="8"/>
        <v>#DIV/0!</v>
      </c>
      <c r="AD232" s="83"/>
      <c r="AE232" s="83"/>
      <c r="AF232" s="209"/>
    </row>
    <row r="233" spans="1:32" x14ac:dyDescent="0.2">
      <c r="A233" s="209"/>
      <c r="B233" s="209"/>
      <c r="C233" s="83"/>
      <c r="D233" s="211"/>
      <c r="E233" s="211"/>
      <c r="F233" s="211"/>
      <c r="G233" s="211"/>
      <c r="H233" s="200"/>
      <c r="I233" s="200"/>
      <c r="J233" s="211"/>
      <c r="K233" s="211"/>
      <c r="L233" s="211"/>
      <c r="M233" s="211"/>
      <c r="N233" s="211"/>
      <c r="O233" s="241" t="s">
        <v>569</v>
      </c>
      <c r="P233" s="233"/>
      <c r="Q233" s="233"/>
      <c r="R233" s="86"/>
      <c r="S233" s="86"/>
      <c r="T233" s="86"/>
      <c r="U233" s="200"/>
      <c r="V233" s="83"/>
      <c r="W233" s="215"/>
      <c r="X233" s="200"/>
      <c r="Y233" s="201" t="e">
        <f t="shared" si="7"/>
        <v>#DIV/0!</v>
      </c>
      <c r="Z233" s="202"/>
      <c r="AA233" s="216"/>
      <c r="AB233" s="202"/>
      <c r="AC233" s="203" t="e">
        <f t="shared" si="8"/>
        <v>#DIV/0!</v>
      </c>
      <c r="AD233" s="83"/>
      <c r="AE233" s="83"/>
      <c r="AF233" s="209"/>
    </row>
  </sheetData>
  <sheetProtection password="EDA7" sheet="1" objects="1" scenarios="1" selectLockedCells="1"/>
  <autoFilter ref="A18:AF18"/>
  <mergeCells count="49">
    <mergeCell ref="D27:D28"/>
    <mergeCell ref="E27:E28"/>
    <mergeCell ref="AF30:AF34"/>
    <mergeCell ref="A11:C11"/>
    <mergeCell ref="J17:N17"/>
    <mergeCell ref="J16:N16"/>
    <mergeCell ref="A17:A18"/>
    <mergeCell ref="U16:V16"/>
    <mergeCell ref="D17:D18"/>
    <mergeCell ref="F17:F18"/>
    <mergeCell ref="S17:S18"/>
    <mergeCell ref="H17:I17"/>
    <mergeCell ref="G17:G18"/>
    <mergeCell ref="R17:R18"/>
    <mergeCell ref="O17:Q17"/>
    <mergeCell ref="B17:B18"/>
    <mergeCell ref="K6:P6"/>
    <mergeCell ref="M7:P7"/>
    <mergeCell ref="AF17:AF18"/>
    <mergeCell ref="AD17:AD18"/>
    <mergeCell ref="W17:Y17"/>
    <mergeCell ref="Z17:Z18"/>
    <mergeCell ref="T17:T18"/>
    <mergeCell ref="U17:V17"/>
    <mergeCell ref="AB11:AC12"/>
    <mergeCell ref="X11:Y12"/>
    <mergeCell ref="AA17:AC17"/>
    <mergeCell ref="D1:P2"/>
    <mergeCell ref="Q8:T8"/>
    <mergeCell ref="E17:E18"/>
    <mergeCell ref="AE17:AE18"/>
    <mergeCell ref="C17:C18"/>
    <mergeCell ref="A12:C12"/>
    <mergeCell ref="D6:F8"/>
    <mergeCell ref="O16:Q16"/>
    <mergeCell ref="K7:L7"/>
    <mergeCell ref="K8:L8"/>
    <mergeCell ref="M8:P8"/>
    <mergeCell ref="A5:P5"/>
    <mergeCell ref="Q6:T6"/>
    <mergeCell ref="Q7:T7"/>
    <mergeCell ref="B6:C8"/>
    <mergeCell ref="A6:A8"/>
    <mergeCell ref="F20:F22"/>
    <mergeCell ref="D21:D22"/>
    <mergeCell ref="E21:E22"/>
    <mergeCell ref="D23:D26"/>
    <mergeCell ref="E23:E26"/>
    <mergeCell ref="F23:F26"/>
  </mergeCells>
  <phoneticPr fontId="14" type="noConversion"/>
  <dataValidations count="16">
    <dataValidation allowBlank="1" showInputMessage="1" showErrorMessage="1" prompt="La meta Institucional a la que la intervención municipal esta aportando." sqref="E19:E233"/>
    <dataValidation allowBlank="1" showInputMessage="1" showErrorMessage="1" prompt="De acuerdo a la población reportada en el perfil del proyecto." sqref="H19:H233"/>
    <dataValidation allowBlank="1" showInputMessage="1" showErrorMessage="1" prompt="Población total beneficiada por la intervención municipal, de acuerdo al perfil del proyecto." sqref="I19:I233"/>
    <dataValidation allowBlank="1" showInputMessage="1" showErrorMessage="1" prompt="Coloque valor absoluto." sqref="U19:U233 Z19:Z233 AB19:AB233"/>
    <dataValidation allowBlank="1" showInputMessage="1" showErrorMessage="1" error="Describir el estado del proyecto._x000a__x000a_Análisis de criterios a nivel central." prompt="Describir el estado del proyecto._x000a__x000a_Análisis de criterios a nivel central." sqref="AF19:AF233"/>
    <dataValidation type="decimal" allowBlank="1" showInputMessage="1" showErrorMessage="1" error="Debe ingresar un valor entre 0% a 100%" prompt="Debe corresponder a lo reportado en el informe del cuatrimestre anterior." sqref="W19:W233">
      <formula1>0</formula1>
      <formula2>100</formula2>
    </dataValidation>
    <dataValidation type="decimal" allowBlank="1" showInputMessage="1" showErrorMessage="1" prompt="Debe corresponder a lo reportado en el informe del cuatrimestre anterior." sqref="AA19:AA233">
      <formula1>0</formula1>
      <formula2>100</formula2>
    </dataValidation>
    <dataValidation allowBlank="1" showInputMessage="1" showErrorMessage="1" prompt="Coloque valor absoluto.  El dato va en función de la meta física registrada en la columna 12 (Cantidad y Unidad de Medida)." sqref="X19:X233"/>
    <dataValidation type="list" allowBlank="1" showInputMessage="1" showErrorMessage="1" sqref="P19">
      <formula1>INDIRECT($O$19)</formula1>
    </dataValidation>
    <dataValidation type="list" allowBlank="1" showInputMessage="1" showErrorMessage="1" sqref="Q19:Q233 P20:P233">
      <formula1>INDIRECT(O19)</formula1>
    </dataValidation>
    <dataValidation type="whole" allowBlank="1" showInputMessage="1" showErrorMessage="1" error="Ingrese un valor: 0 ó 1 según corresponda" prompt="Ingrese un valor: 0 ó 1 según corresponda" sqref="J19:N233 R19:S233 AD19:AD233">
      <formula1>0</formula1>
      <formula2>1</formula2>
    </dataValidation>
    <dataValidation type="list" allowBlank="1" showInputMessage="1" showErrorMessage="1" sqref="A19:A233">
      <formula1>Departamento_1</formula1>
    </dataValidation>
    <dataValidation type="list" allowBlank="1" showInputMessage="1" showErrorMessage="1" sqref="B19:B233">
      <formula1>Codigo_municipal</formula1>
    </dataValidation>
    <dataValidation allowBlank="1" showInputMessage="1" showErrorMessage="1" prompt="La Meta o Resultado debe ser la establecida en el Plan Nacional de Desarrollo (K'atun 2032) a la que la intervención municipal esta aportando." sqref="D19:D233"/>
    <dataValidation allowBlank="1" showInputMessage="1" showErrorMessage="1" prompt="Ingresar el nombre de la política (Municipal o Nacional) a la que la intervención municipal esta contribuyendo." sqref="AE19:AE233"/>
    <dataValidation allowBlank="1" showInputMessage="1" showErrorMessage="1" prompt="Colocar el producto que aparece en la matriz POA." sqref="F19 F22:F233 G20:G21"/>
  </dataValidations>
  <pageMargins left="1.0236220472440944" right="0.74803149606299213" top="0.7" bottom="0.5" header="0.57999999999999996" footer="0.52"/>
  <pageSetup paperSize="209" scale="33" fitToHeight="0" orientation="landscape" horizontalDpi="4294967293" verticalDpi="4294967293"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Hoja1!$E$2:$E$4</xm:f>
          </x14:formula1>
          <xm:sqref>A12:C12</xm:sqref>
        </x14:dataValidation>
        <x14:dataValidation type="list" allowBlank="1" showInputMessage="1" showErrorMessage="1">
          <x14:formula1>
            <xm:f>Hoja1!$C$2:$C$341</xm:f>
          </x14:formula1>
          <xm:sqref>C19:C233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4" tint="-0.249977111117893"/>
  </sheetPr>
  <dimension ref="A1:Z16"/>
  <sheetViews>
    <sheetView tabSelected="1" zoomScale="40" zoomScaleNormal="40" workbookViewId="0">
      <selection activeCell="M11" sqref="M11"/>
    </sheetView>
  </sheetViews>
  <sheetFormatPr baseColWidth="10" defaultRowHeight="12.75" x14ac:dyDescent="0.2"/>
  <cols>
    <col min="1" max="1" width="15.42578125" customWidth="1"/>
    <col min="3" max="3" width="19.7109375" customWidth="1"/>
    <col min="4" max="4" width="5.5703125" customWidth="1"/>
    <col min="5" max="5" width="17.5703125" customWidth="1"/>
    <col min="6" max="10" width="17.42578125" customWidth="1"/>
    <col min="11" max="11" width="25.7109375" customWidth="1"/>
    <col min="12" max="15" width="17.42578125" customWidth="1"/>
    <col min="16" max="16" width="25.7109375" customWidth="1"/>
    <col min="17" max="21" width="17.42578125" customWidth="1"/>
    <col min="22" max="22" width="25.7109375" customWidth="1"/>
    <col min="23" max="23" width="28" customWidth="1"/>
  </cols>
  <sheetData>
    <row r="1" spans="1:26" ht="29.25" customHeight="1" x14ac:dyDescent="0.2">
      <c r="E1" s="310" t="s">
        <v>85</v>
      </c>
      <c r="F1" s="310"/>
      <c r="G1" s="310"/>
      <c r="H1" s="310"/>
      <c r="I1" s="310"/>
      <c r="J1" s="310"/>
      <c r="K1" s="310"/>
      <c r="L1" s="310"/>
      <c r="M1" s="310"/>
      <c r="N1" s="310"/>
      <c r="O1" s="310"/>
      <c r="P1" s="310"/>
      <c r="Q1" s="100"/>
      <c r="R1" s="100"/>
      <c r="S1" s="100"/>
      <c r="T1" s="100"/>
      <c r="U1" s="100"/>
      <c r="V1" s="100"/>
      <c r="W1" s="100"/>
      <c r="X1" s="100"/>
      <c r="Y1" s="100"/>
    </row>
    <row r="2" spans="1:26" ht="12.75" customHeight="1" x14ac:dyDescent="0.2">
      <c r="E2" s="100"/>
      <c r="F2" s="100"/>
      <c r="G2" s="100"/>
      <c r="H2" s="100"/>
      <c r="I2" s="100"/>
      <c r="J2" s="100"/>
      <c r="K2" s="100"/>
      <c r="L2" s="100"/>
      <c r="M2" s="100"/>
      <c r="N2" s="100"/>
      <c r="O2" s="100"/>
      <c r="P2" s="100"/>
      <c r="Q2" s="100"/>
      <c r="R2" s="100"/>
      <c r="S2" s="100"/>
      <c r="T2" s="100"/>
      <c r="U2" s="100"/>
      <c r="V2" s="100"/>
      <c r="W2" s="100"/>
      <c r="X2" s="100"/>
      <c r="Y2" s="100"/>
    </row>
    <row r="3" spans="1:26" ht="29.25" customHeight="1" x14ac:dyDescent="0.2">
      <c r="F3" s="311" t="s">
        <v>86</v>
      </c>
      <c r="G3" s="311"/>
      <c r="H3" s="311"/>
      <c r="I3" s="311"/>
      <c r="J3" s="311"/>
      <c r="K3" s="311"/>
      <c r="L3" s="311"/>
      <c r="M3" s="311"/>
      <c r="N3" s="311"/>
      <c r="O3" s="311"/>
      <c r="P3" s="311"/>
      <c r="Q3" s="311"/>
      <c r="R3" s="311"/>
      <c r="S3" s="311"/>
      <c r="T3" s="311"/>
      <c r="U3" s="311"/>
      <c r="V3" s="311"/>
      <c r="W3" s="311"/>
      <c r="X3" s="311"/>
      <c r="Y3" s="311"/>
      <c r="Z3" s="311"/>
    </row>
    <row r="4" spans="1:26" ht="25.5" customHeight="1" x14ac:dyDescent="0.2">
      <c r="A4" s="325" t="s">
        <v>1</v>
      </c>
      <c r="B4" s="414" t="str">
        <f>'Forma T-RI'!D6</f>
        <v>1903 - Municipalidad de Salcajá , Quetzaltenango.</v>
      </c>
      <c r="C4" s="415"/>
      <c r="D4" s="415"/>
      <c r="E4" s="415"/>
      <c r="F4" s="415"/>
      <c r="G4" s="416"/>
      <c r="H4" s="426" t="s">
        <v>7</v>
      </c>
      <c r="I4" s="427"/>
      <c r="J4" s="428"/>
      <c r="K4" s="27"/>
      <c r="L4" s="28"/>
      <c r="M4" s="28"/>
      <c r="N4" s="28"/>
      <c r="O4" s="28"/>
      <c r="P4" s="35"/>
    </row>
    <row r="5" spans="1:26" ht="25.5" x14ac:dyDescent="0.2">
      <c r="A5" s="326"/>
      <c r="B5" s="417"/>
      <c r="C5" s="418"/>
      <c r="D5" s="418"/>
      <c r="E5" s="418"/>
      <c r="F5" s="418"/>
      <c r="G5" s="419"/>
      <c r="H5" s="426" t="s">
        <v>8</v>
      </c>
      <c r="I5" s="428"/>
      <c r="J5" s="98"/>
      <c r="K5" s="29" t="s">
        <v>0</v>
      </c>
      <c r="L5" s="434"/>
      <c r="M5" s="435"/>
      <c r="N5" s="435"/>
      <c r="O5" s="435"/>
      <c r="P5" s="436"/>
    </row>
    <row r="6" spans="1:26" ht="26.25" x14ac:dyDescent="0.2">
      <c r="A6" s="327"/>
      <c r="B6" s="420"/>
      <c r="C6" s="421"/>
      <c r="D6" s="421"/>
      <c r="E6" s="421"/>
      <c r="F6" s="421"/>
      <c r="G6" s="422"/>
      <c r="H6" s="300" t="s">
        <v>9</v>
      </c>
      <c r="I6" s="433"/>
      <c r="J6" s="113" t="s">
        <v>74</v>
      </c>
      <c r="K6" s="27"/>
      <c r="L6" s="28"/>
      <c r="M6" s="28"/>
      <c r="N6" s="28"/>
      <c r="O6" s="28"/>
      <c r="P6" s="35"/>
    </row>
    <row r="7" spans="1:26" ht="25.5" x14ac:dyDescent="0.2">
      <c r="E7" s="30"/>
      <c r="F7" s="31"/>
      <c r="G7" s="31"/>
      <c r="H7" s="31"/>
      <c r="I7" s="31"/>
      <c r="J7" s="31"/>
      <c r="K7" s="31"/>
      <c r="L7" s="32"/>
      <c r="M7" s="33"/>
      <c r="N7" s="31"/>
      <c r="O7" s="31"/>
      <c r="P7" s="31"/>
      <c r="Q7" s="34"/>
      <c r="R7" s="34"/>
      <c r="S7" s="34"/>
      <c r="T7" s="34"/>
      <c r="U7" s="34"/>
      <c r="V7" s="34"/>
    </row>
    <row r="8" spans="1:26" ht="15.75" customHeight="1" x14ac:dyDescent="0.2">
      <c r="A8" s="127" t="s">
        <v>444</v>
      </c>
      <c r="B8" s="127" t="s">
        <v>445</v>
      </c>
      <c r="C8" s="127" t="s">
        <v>446</v>
      </c>
      <c r="D8" s="423" t="s">
        <v>51</v>
      </c>
      <c r="E8" s="325" t="s">
        <v>59</v>
      </c>
      <c r="F8" s="127">
        <v>1</v>
      </c>
      <c r="G8" s="127">
        <v>2</v>
      </c>
      <c r="H8" s="127">
        <v>3</v>
      </c>
      <c r="I8" s="127">
        <v>4</v>
      </c>
      <c r="J8" s="127">
        <v>5</v>
      </c>
      <c r="K8" s="127">
        <v>6</v>
      </c>
      <c r="L8" s="128">
        <v>7</v>
      </c>
      <c r="M8" s="128">
        <v>8</v>
      </c>
      <c r="N8" s="128">
        <v>9</v>
      </c>
      <c r="O8" s="128">
        <v>10</v>
      </c>
      <c r="P8" s="128">
        <v>11</v>
      </c>
      <c r="Q8" s="127">
        <v>12</v>
      </c>
      <c r="R8" s="127">
        <v>13</v>
      </c>
      <c r="S8" s="127">
        <v>14</v>
      </c>
      <c r="T8" s="127">
        <v>15</v>
      </c>
      <c r="U8" s="127">
        <v>16</v>
      </c>
      <c r="V8" s="127">
        <v>17</v>
      </c>
      <c r="W8" s="127">
        <v>18</v>
      </c>
    </row>
    <row r="9" spans="1:26" ht="12.75" customHeight="1" x14ac:dyDescent="0.2">
      <c r="A9" s="431" t="s">
        <v>79</v>
      </c>
      <c r="B9" s="431" t="s">
        <v>130</v>
      </c>
      <c r="C9" s="431" t="s">
        <v>78</v>
      </c>
      <c r="D9" s="424"/>
      <c r="E9" s="326"/>
      <c r="F9" s="406" t="s">
        <v>40</v>
      </c>
      <c r="G9" s="407"/>
      <c r="H9" s="407"/>
      <c r="I9" s="407"/>
      <c r="J9" s="408"/>
      <c r="K9" s="429" t="s">
        <v>41</v>
      </c>
      <c r="L9" s="409" t="s">
        <v>42</v>
      </c>
      <c r="M9" s="410"/>
      <c r="N9" s="410"/>
      <c r="O9" s="411"/>
      <c r="P9" s="412" t="s">
        <v>41</v>
      </c>
      <c r="Q9" s="405" t="s">
        <v>43</v>
      </c>
      <c r="R9" s="405"/>
      <c r="S9" s="405"/>
      <c r="T9" s="405"/>
      <c r="U9" s="405"/>
      <c r="V9" s="429" t="s">
        <v>41</v>
      </c>
      <c r="W9" s="360" t="s">
        <v>36</v>
      </c>
    </row>
    <row r="10" spans="1:26" ht="119.25" customHeight="1" x14ac:dyDescent="0.2">
      <c r="A10" s="432"/>
      <c r="B10" s="432"/>
      <c r="C10" s="432"/>
      <c r="D10" s="425"/>
      <c r="E10" s="327"/>
      <c r="F10" s="77" t="s">
        <v>106</v>
      </c>
      <c r="G10" s="77" t="s">
        <v>95</v>
      </c>
      <c r="H10" s="77" t="s">
        <v>96</v>
      </c>
      <c r="I10" s="77" t="s">
        <v>83</v>
      </c>
      <c r="J10" s="77" t="s">
        <v>84</v>
      </c>
      <c r="K10" s="430"/>
      <c r="L10" s="123" t="s">
        <v>94</v>
      </c>
      <c r="M10" s="123" t="s">
        <v>95</v>
      </c>
      <c r="N10" s="123" t="s">
        <v>96</v>
      </c>
      <c r="O10" s="123" t="s">
        <v>84</v>
      </c>
      <c r="P10" s="413"/>
      <c r="Q10" s="76" t="s">
        <v>103</v>
      </c>
      <c r="R10" s="76" t="s">
        <v>105</v>
      </c>
      <c r="S10" s="76" t="s">
        <v>104</v>
      </c>
      <c r="T10" s="67" t="s">
        <v>83</v>
      </c>
      <c r="U10" s="67" t="s">
        <v>84</v>
      </c>
      <c r="V10" s="430"/>
      <c r="W10" s="361"/>
    </row>
    <row r="11" spans="1:26" ht="25.5" x14ac:dyDescent="0.25">
      <c r="A11" s="443" t="str">
        <f>'Forma T-RI'!A19</f>
        <v>Quetzaltenango</v>
      </c>
      <c r="B11" s="446">
        <f>'Forma T-RI'!B19</f>
        <v>1903</v>
      </c>
      <c r="C11" s="443" t="str">
        <f>'Forma T-RI'!C19</f>
        <v xml:space="preserve">Salcajá </v>
      </c>
      <c r="D11" s="57">
        <v>1</v>
      </c>
      <c r="E11" s="204" t="s">
        <v>44</v>
      </c>
      <c r="F11" s="89">
        <v>21690000</v>
      </c>
      <c r="G11" s="94"/>
      <c r="H11" s="94"/>
      <c r="I11" s="94"/>
      <c r="J11" s="94">
        <v>9846060</v>
      </c>
      <c r="K11" s="96">
        <f>SUM(F11:J11)</f>
        <v>31536060</v>
      </c>
      <c r="L11" s="92">
        <v>3631800</v>
      </c>
      <c r="M11" s="92"/>
      <c r="N11" s="92"/>
      <c r="O11" s="92">
        <v>9796060</v>
      </c>
      <c r="P11" s="101">
        <f>SUM(L11:O11)</f>
        <v>13427860</v>
      </c>
      <c r="Q11" s="94">
        <v>18108200</v>
      </c>
      <c r="R11" s="94"/>
      <c r="S11" s="94"/>
      <c r="T11" s="94"/>
      <c r="U11" s="94">
        <v>50000</v>
      </c>
      <c r="V11" s="96">
        <f>SUM(Q11:U11)</f>
        <v>18158200</v>
      </c>
      <c r="W11" s="91"/>
    </row>
    <row r="12" spans="1:26" ht="36.75" customHeight="1" x14ac:dyDescent="0.25">
      <c r="A12" s="444"/>
      <c r="B12" s="447"/>
      <c r="C12" s="444"/>
      <c r="D12" s="57">
        <v>2</v>
      </c>
      <c r="E12" s="204" t="s">
        <v>45</v>
      </c>
      <c r="F12" s="89">
        <v>21690000</v>
      </c>
      <c r="G12" s="94"/>
      <c r="H12" s="94"/>
      <c r="I12" s="94">
        <v>1450564.8</v>
      </c>
      <c r="J12" s="94">
        <v>9846060</v>
      </c>
      <c r="K12" s="96">
        <f>SUM(F12:J12)</f>
        <v>32986624.800000001</v>
      </c>
      <c r="L12" s="92">
        <v>3631800</v>
      </c>
      <c r="M12" s="92"/>
      <c r="N12" s="92"/>
      <c r="O12" s="92">
        <v>9796060</v>
      </c>
      <c r="P12" s="101">
        <f>SUM(L12:O12)</f>
        <v>13427860</v>
      </c>
      <c r="Q12" s="94">
        <v>18108200</v>
      </c>
      <c r="R12" s="94"/>
      <c r="S12" s="94"/>
      <c r="T12" s="94">
        <v>1450564.8</v>
      </c>
      <c r="U12" s="94">
        <v>50000</v>
      </c>
      <c r="V12" s="96">
        <f>SUM(Q12:U12)</f>
        <v>19608764.800000001</v>
      </c>
      <c r="W12" s="91"/>
    </row>
    <row r="13" spans="1:26" ht="38.25" x14ac:dyDescent="0.25">
      <c r="A13" s="444"/>
      <c r="B13" s="447"/>
      <c r="C13" s="444"/>
      <c r="D13" s="57">
        <v>3</v>
      </c>
      <c r="E13" s="204" t="s">
        <v>46</v>
      </c>
      <c r="F13" s="263">
        <v>8241780.3499999996</v>
      </c>
      <c r="G13" s="264"/>
      <c r="H13" s="264"/>
      <c r="I13" s="264">
        <v>28960.400000000001</v>
      </c>
      <c r="J13" s="264">
        <v>4182468.42</v>
      </c>
      <c r="K13" s="265">
        <f>SUM(F13:J13)</f>
        <v>12453209.17</v>
      </c>
      <c r="L13" s="266">
        <v>1377507.16</v>
      </c>
      <c r="M13" s="266"/>
      <c r="N13" s="266"/>
      <c r="O13" s="266">
        <v>4144711.38</v>
      </c>
      <c r="P13" s="267">
        <f>SUM(L13:O13)</f>
        <v>5522218.54</v>
      </c>
      <c r="Q13" s="264">
        <v>6864273.1900000004</v>
      </c>
      <c r="R13" s="264"/>
      <c r="S13" s="264"/>
      <c r="T13" s="264">
        <v>28960.400000000001</v>
      </c>
      <c r="U13" s="264">
        <v>37757.040000000001</v>
      </c>
      <c r="V13" s="265">
        <f>SUM(Q13:U13)</f>
        <v>6930990.6300000008</v>
      </c>
      <c r="W13" s="268"/>
    </row>
    <row r="14" spans="1:26" ht="45" customHeight="1" x14ac:dyDescent="0.25">
      <c r="A14" s="444"/>
      <c r="B14" s="447"/>
      <c r="C14" s="444"/>
      <c r="D14" s="57">
        <v>4</v>
      </c>
      <c r="E14" s="205" t="s">
        <v>47</v>
      </c>
      <c r="F14" s="129">
        <f>381304.02+10628.3+999847.45+3431736.12+132175.94+414503.4+2999542.37</f>
        <v>8369737.6000000015</v>
      </c>
      <c r="G14" s="129"/>
      <c r="H14" s="129"/>
      <c r="I14" s="129">
        <v>1066018</v>
      </c>
      <c r="J14" s="129">
        <f>4935963.65-1066018</f>
        <v>3869945.6500000004</v>
      </c>
      <c r="K14" s="121">
        <f>SUM(F14:J14)</f>
        <v>13305701.250000002</v>
      </c>
      <c r="L14" s="122">
        <f>381304.02+10628.3+999847.45</f>
        <v>1391779.77</v>
      </c>
      <c r="M14" s="122"/>
      <c r="N14" s="122"/>
      <c r="O14" s="122">
        <f>4935963.65-1066018-19714.81</f>
        <v>3850230.8400000003</v>
      </c>
      <c r="P14" s="132">
        <f>SUM(L14:O14)</f>
        <v>5242010.6100000003</v>
      </c>
      <c r="Q14" s="129">
        <f>3431736.12+132175.94+414503.4+2999542.37</f>
        <v>6977957.8300000001</v>
      </c>
      <c r="R14" s="129"/>
      <c r="S14" s="129"/>
      <c r="T14" s="129">
        <v>1066018</v>
      </c>
      <c r="U14" s="129">
        <v>19714.810000000001</v>
      </c>
      <c r="V14" s="121">
        <f>SUM(Q14:U14)</f>
        <v>8063690.6399999997</v>
      </c>
      <c r="W14" s="130"/>
    </row>
    <row r="15" spans="1:26" ht="46.5" customHeight="1" x14ac:dyDescent="0.25">
      <c r="A15" s="445"/>
      <c r="B15" s="448"/>
      <c r="C15" s="445"/>
      <c r="D15" s="57">
        <v>5</v>
      </c>
      <c r="E15" s="205" t="s">
        <v>48</v>
      </c>
      <c r="F15" s="255"/>
      <c r="G15" s="255"/>
      <c r="H15" s="255"/>
      <c r="I15" s="255"/>
      <c r="J15" s="255"/>
      <c r="K15" s="97">
        <f>SUM(F15:J15)</f>
        <v>0</v>
      </c>
      <c r="L15" s="104"/>
      <c r="M15" s="104"/>
      <c r="N15" s="104"/>
      <c r="O15" s="104"/>
      <c r="P15" s="103">
        <f>SUM(L15:O15)</f>
        <v>0</v>
      </c>
      <c r="Q15" s="255"/>
      <c r="R15" s="255"/>
      <c r="S15" s="255"/>
      <c r="T15" s="255"/>
      <c r="U15" s="255"/>
      <c r="V15" s="97">
        <f>SUM(Q15:U15)</f>
        <v>0</v>
      </c>
      <c r="W15" s="256"/>
    </row>
    <row r="16" spans="1:26" ht="20.25" x14ac:dyDescent="0.25">
      <c r="A16" s="116"/>
      <c r="B16" s="117"/>
      <c r="C16" s="118"/>
      <c r="D16" s="57"/>
      <c r="E16" s="75" t="s">
        <v>49</v>
      </c>
      <c r="F16" s="440"/>
      <c r="G16" s="441"/>
      <c r="H16" s="441"/>
      <c r="I16" s="441"/>
      <c r="J16" s="442"/>
      <c r="K16" s="96">
        <f>SUM(K13:K15)</f>
        <v>25758910.420000002</v>
      </c>
      <c r="L16" s="437"/>
      <c r="M16" s="438"/>
      <c r="N16" s="438"/>
      <c r="O16" s="439"/>
      <c r="P16" s="101">
        <f>SUM(P13:P15)</f>
        <v>10764229.15</v>
      </c>
      <c r="Q16" s="440"/>
      <c r="R16" s="441"/>
      <c r="S16" s="441"/>
      <c r="T16" s="441"/>
      <c r="U16" s="442"/>
      <c r="V16" s="96">
        <f>SUM(V13:V15)</f>
        <v>14994681.27</v>
      </c>
      <c r="W16" s="131"/>
    </row>
  </sheetData>
  <sheetProtection password="EDA7" sheet="1" objects="1" scenarios="1" selectLockedCells="1"/>
  <autoFilter ref="A10:W10"/>
  <mergeCells count="26">
    <mergeCell ref="Q16:U16"/>
    <mergeCell ref="F16:J16"/>
    <mergeCell ref="A11:A15"/>
    <mergeCell ref="B11:B15"/>
    <mergeCell ref="C11:C15"/>
    <mergeCell ref="C9:C10"/>
    <mergeCell ref="H6:I6"/>
    <mergeCell ref="E8:E10"/>
    <mergeCell ref="L5:P5"/>
    <mergeCell ref="L16:O16"/>
    <mergeCell ref="E1:P1"/>
    <mergeCell ref="A4:A6"/>
    <mergeCell ref="W9:W10"/>
    <mergeCell ref="Q9:U9"/>
    <mergeCell ref="F9:J9"/>
    <mergeCell ref="L9:O9"/>
    <mergeCell ref="P9:P10"/>
    <mergeCell ref="B4:G6"/>
    <mergeCell ref="D8:D10"/>
    <mergeCell ref="H4:J4"/>
    <mergeCell ref="K9:K10"/>
    <mergeCell ref="F3:Z3"/>
    <mergeCell ref="V9:V10"/>
    <mergeCell ref="H5:I5"/>
    <mergeCell ref="A9:A10"/>
    <mergeCell ref="B9:B10"/>
  </mergeCells>
  <phoneticPr fontId="14" type="noConversion"/>
  <pageMargins left="0.70866141732283472" right="0.70866141732283472" top="0.74803149606299213" bottom="0.74803149606299213" header="0.31496062992125984" footer="0.31496062992125984"/>
  <pageSetup scale="61" orientation="landscape" r:id="rId1"/>
  <colBreaks count="1" manualBreakCount="1">
    <brk id="23"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4" tint="-0.499984740745262"/>
  </sheetPr>
  <dimension ref="A1:S36"/>
  <sheetViews>
    <sheetView zoomScaleNormal="100" workbookViewId="0">
      <selection activeCell="K15" sqref="K15"/>
    </sheetView>
  </sheetViews>
  <sheetFormatPr baseColWidth="10" defaultRowHeight="12.75" x14ac:dyDescent="0.2"/>
  <cols>
    <col min="1" max="1" width="13.85546875" bestFit="1" customWidth="1"/>
    <col min="2" max="2" width="10" customWidth="1"/>
    <col min="3" max="3" width="25" customWidth="1"/>
    <col min="4" max="4" width="5.5703125" customWidth="1"/>
    <col min="5" max="5" width="17.5703125" customWidth="1"/>
    <col min="6" max="6" width="31.28515625" customWidth="1"/>
    <col min="7" max="7" width="18.28515625" customWidth="1"/>
    <col min="8" max="8" width="16" customWidth="1"/>
    <col min="9" max="9" width="21.7109375" customWidth="1"/>
    <col min="10" max="11" width="16.28515625" customWidth="1"/>
    <col min="12" max="12" width="23.140625" customWidth="1"/>
    <col min="13" max="14" width="16" customWidth="1"/>
    <col min="15" max="15" width="21.7109375" customWidth="1"/>
    <col min="16" max="16" width="31.7109375" customWidth="1"/>
  </cols>
  <sheetData>
    <row r="1" spans="1:19" ht="23.25" customHeight="1" x14ac:dyDescent="0.2">
      <c r="D1" s="453" t="s">
        <v>53</v>
      </c>
      <c r="E1" s="454"/>
      <c r="F1" s="454"/>
      <c r="G1" s="454"/>
      <c r="H1" s="454"/>
      <c r="I1" s="454"/>
      <c r="J1" s="454"/>
      <c r="K1" s="454"/>
      <c r="L1" s="454"/>
      <c r="M1" s="100"/>
      <c r="N1" s="100"/>
      <c r="O1" s="100"/>
      <c r="P1" s="100"/>
      <c r="Q1" s="100"/>
      <c r="R1" s="100"/>
    </row>
    <row r="2" spans="1:19" ht="23.25" x14ac:dyDescent="0.2">
      <c r="E2" s="100"/>
      <c r="F2" s="100"/>
      <c r="G2" s="119"/>
      <c r="H2" s="119"/>
      <c r="I2" s="119"/>
      <c r="J2" s="119"/>
      <c r="K2" s="119"/>
      <c r="L2" s="119"/>
      <c r="M2" s="100"/>
      <c r="N2" s="100"/>
      <c r="O2" s="100"/>
      <c r="P2" s="100"/>
      <c r="Q2" s="100"/>
      <c r="R2" s="100"/>
    </row>
    <row r="3" spans="1:19" ht="18" x14ac:dyDescent="0.2">
      <c r="G3" s="474" t="s">
        <v>87</v>
      </c>
      <c r="H3" s="474"/>
      <c r="I3" s="474"/>
      <c r="J3" s="474"/>
      <c r="K3" s="474"/>
      <c r="L3" s="474"/>
      <c r="M3" s="99"/>
      <c r="N3" s="99"/>
      <c r="O3" s="99"/>
      <c r="P3" s="99"/>
      <c r="Q3" s="99"/>
      <c r="R3" s="99"/>
      <c r="S3" s="99"/>
    </row>
    <row r="4" spans="1:19" ht="25.5" x14ac:dyDescent="0.2">
      <c r="A4" s="459" t="s">
        <v>1</v>
      </c>
      <c r="B4" s="460"/>
      <c r="C4" s="465" t="s">
        <v>458</v>
      </c>
      <c r="D4" s="466"/>
      <c r="E4" s="466"/>
      <c r="F4" s="467"/>
      <c r="G4" s="455" t="s">
        <v>7</v>
      </c>
      <c r="H4" s="456"/>
      <c r="I4" s="112"/>
      <c r="J4" s="106"/>
      <c r="K4" s="107"/>
      <c r="L4" s="108"/>
    </row>
    <row r="5" spans="1:19" ht="25.5" x14ac:dyDescent="0.2">
      <c r="A5" s="461"/>
      <c r="B5" s="462"/>
      <c r="C5" s="468"/>
      <c r="D5" s="469"/>
      <c r="E5" s="469"/>
      <c r="F5" s="470"/>
      <c r="G5" s="455" t="s">
        <v>8</v>
      </c>
      <c r="H5" s="456"/>
      <c r="I5" s="81"/>
      <c r="J5" s="124" t="s">
        <v>0</v>
      </c>
      <c r="K5" s="457"/>
      <c r="L5" s="458"/>
    </row>
    <row r="6" spans="1:19" ht="26.25" x14ac:dyDescent="0.2">
      <c r="A6" s="463"/>
      <c r="B6" s="464"/>
      <c r="C6" s="471"/>
      <c r="D6" s="472"/>
      <c r="E6" s="472"/>
      <c r="F6" s="473"/>
      <c r="G6" s="300" t="s">
        <v>9</v>
      </c>
      <c r="H6" s="301"/>
      <c r="I6" s="105" t="s">
        <v>74</v>
      </c>
      <c r="J6" s="109"/>
      <c r="K6" s="110"/>
      <c r="L6" s="111"/>
    </row>
    <row r="7" spans="1:19" ht="25.5" x14ac:dyDescent="0.2">
      <c r="E7" s="30"/>
      <c r="F7" s="30"/>
      <c r="G7" s="31"/>
      <c r="H7" s="31"/>
      <c r="I7" s="31"/>
      <c r="J7" s="32"/>
      <c r="K7" s="33"/>
      <c r="L7" s="31"/>
      <c r="M7" s="34"/>
      <c r="N7" s="34"/>
      <c r="O7" s="34"/>
    </row>
    <row r="8" spans="1:19" ht="15" customHeight="1" x14ac:dyDescent="0.2">
      <c r="A8" s="127" t="s">
        <v>444</v>
      </c>
      <c r="B8" s="127" t="s">
        <v>445</v>
      </c>
      <c r="C8" s="127" t="s">
        <v>446</v>
      </c>
      <c r="D8" s="423" t="s">
        <v>58</v>
      </c>
      <c r="E8" s="325" t="s">
        <v>50</v>
      </c>
      <c r="F8" s="325" t="s">
        <v>57</v>
      </c>
      <c r="G8" s="127">
        <v>1</v>
      </c>
      <c r="H8" s="127">
        <v>2</v>
      </c>
      <c r="I8" s="127">
        <v>3</v>
      </c>
      <c r="J8" s="128">
        <v>4</v>
      </c>
      <c r="K8" s="128">
        <v>5</v>
      </c>
      <c r="L8" s="128">
        <v>6</v>
      </c>
      <c r="M8" s="127">
        <v>7</v>
      </c>
      <c r="N8" s="127">
        <v>8</v>
      </c>
      <c r="O8" s="127">
        <v>9</v>
      </c>
      <c r="P8" s="127">
        <v>10</v>
      </c>
    </row>
    <row r="9" spans="1:19" ht="12.75" customHeight="1" x14ac:dyDescent="0.2">
      <c r="A9" s="451" t="s">
        <v>79</v>
      </c>
      <c r="B9" s="431" t="s">
        <v>130</v>
      </c>
      <c r="C9" s="451" t="s">
        <v>78</v>
      </c>
      <c r="D9" s="424"/>
      <c r="E9" s="326"/>
      <c r="F9" s="326"/>
      <c r="G9" s="327" t="s">
        <v>40</v>
      </c>
      <c r="H9" s="327"/>
      <c r="I9" s="429" t="s">
        <v>41</v>
      </c>
      <c r="J9" s="450" t="s">
        <v>42</v>
      </c>
      <c r="K9" s="450"/>
      <c r="L9" s="412" t="s">
        <v>41</v>
      </c>
      <c r="M9" s="327" t="s">
        <v>43</v>
      </c>
      <c r="N9" s="327"/>
      <c r="O9" s="429" t="s">
        <v>41</v>
      </c>
      <c r="P9" s="360" t="s">
        <v>36</v>
      </c>
    </row>
    <row r="10" spans="1:19" ht="25.5" x14ac:dyDescent="0.2">
      <c r="A10" s="452"/>
      <c r="B10" s="432"/>
      <c r="C10" s="452"/>
      <c r="D10" s="425"/>
      <c r="E10" s="327"/>
      <c r="F10" s="327"/>
      <c r="G10" s="64" t="s">
        <v>56</v>
      </c>
      <c r="H10" s="64" t="s">
        <v>55</v>
      </c>
      <c r="I10" s="430"/>
      <c r="J10" s="123" t="s">
        <v>56</v>
      </c>
      <c r="K10" s="123" t="s">
        <v>55</v>
      </c>
      <c r="L10" s="413"/>
      <c r="M10" s="64" t="s">
        <v>56</v>
      </c>
      <c r="N10" s="64" t="s">
        <v>55</v>
      </c>
      <c r="O10" s="430"/>
      <c r="P10" s="361"/>
    </row>
    <row r="11" spans="1:19" ht="25.5" x14ac:dyDescent="0.25">
      <c r="A11" s="91" t="s">
        <v>108</v>
      </c>
      <c r="B11" s="91">
        <v>101</v>
      </c>
      <c r="C11" s="91" t="s">
        <v>108</v>
      </c>
      <c r="D11" s="423">
        <v>1</v>
      </c>
      <c r="E11" s="325" t="s">
        <v>44</v>
      </c>
      <c r="F11" s="114" t="s">
        <v>54</v>
      </c>
      <c r="G11" s="94"/>
      <c r="H11" s="94"/>
      <c r="I11" s="101">
        <f>SUM(G11:H11)</f>
        <v>0</v>
      </c>
      <c r="J11" s="92"/>
      <c r="K11" s="92"/>
      <c r="L11" s="101">
        <f>SUM(J11:K11)</f>
        <v>0</v>
      </c>
      <c r="M11" s="94"/>
      <c r="N11" s="94"/>
      <c r="O11" s="101">
        <f>SUM(M11:N11)</f>
        <v>0</v>
      </c>
      <c r="P11" s="91"/>
    </row>
    <row r="12" spans="1:19" ht="25.5" x14ac:dyDescent="0.25">
      <c r="A12" s="91"/>
      <c r="B12" s="91"/>
      <c r="C12" s="91"/>
      <c r="D12" s="424"/>
      <c r="E12" s="326"/>
      <c r="F12" s="114" t="s">
        <v>61</v>
      </c>
      <c r="G12" s="89"/>
      <c r="H12" s="89"/>
      <c r="I12" s="101">
        <f t="shared" ref="I12:I36" si="0">SUM(G12:H12)</f>
        <v>0</v>
      </c>
      <c r="J12" s="92"/>
      <c r="K12" s="92"/>
      <c r="L12" s="101">
        <f t="shared" ref="L12:L36" si="1">SUM(J12:K12)</f>
        <v>0</v>
      </c>
      <c r="M12" s="89"/>
      <c r="N12" s="89"/>
      <c r="O12" s="101">
        <f t="shared" ref="O12:O36" si="2">SUM(M12:N12)</f>
        <v>0</v>
      </c>
      <c r="P12" s="91"/>
    </row>
    <row r="13" spans="1:19" ht="25.5" x14ac:dyDescent="0.25">
      <c r="A13" s="91"/>
      <c r="B13" s="91"/>
      <c r="C13" s="91"/>
      <c r="D13" s="424"/>
      <c r="E13" s="326"/>
      <c r="F13" s="114" t="s">
        <v>62</v>
      </c>
      <c r="G13" s="89"/>
      <c r="H13" s="89"/>
      <c r="I13" s="101">
        <f t="shared" si="0"/>
        <v>0</v>
      </c>
      <c r="J13" s="92"/>
      <c r="K13" s="92"/>
      <c r="L13" s="101">
        <f t="shared" si="1"/>
        <v>0</v>
      </c>
      <c r="M13" s="89"/>
      <c r="N13" s="89"/>
      <c r="O13" s="101">
        <f t="shared" si="2"/>
        <v>0</v>
      </c>
      <c r="P13" s="91"/>
    </row>
    <row r="14" spans="1:19" ht="25.5" x14ac:dyDescent="0.25">
      <c r="A14" s="91"/>
      <c r="B14" s="91"/>
      <c r="C14" s="91"/>
      <c r="D14" s="424"/>
      <c r="E14" s="326"/>
      <c r="F14" s="114" t="s">
        <v>63</v>
      </c>
      <c r="G14" s="94"/>
      <c r="H14" s="94"/>
      <c r="I14" s="101">
        <f t="shared" si="0"/>
        <v>0</v>
      </c>
      <c r="J14" s="92"/>
      <c r="K14" s="92"/>
      <c r="L14" s="101">
        <f t="shared" si="1"/>
        <v>0</v>
      </c>
      <c r="M14" s="94"/>
      <c r="N14" s="94"/>
      <c r="O14" s="101">
        <f t="shared" si="2"/>
        <v>0</v>
      </c>
      <c r="P14" s="91"/>
    </row>
    <row r="15" spans="1:19" ht="51" x14ac:dyDescent="0.25">
      <c r="A15" s="91"/>
      <c r="B15" s="91"/>
      <c r="C15" s="91"/>
      <c r="D15" s="425"/>
      <c r="E15" s="327"/>
      <c r="F15" s="114" t="s">
        <v>64</v>
      </c>
      <c r="G15" s="89"/>
      <c r="H15" s="89"/>
      <c r="I15" s="101">
        <f t="shared" si="0"/>
        <v>0</v>
      </c>
      <c r="J15" s="92"/>
      <c r="K15" s="92"/>
      <c r="L15" s="101">
        <f t="shared" si="1"/>
        <v>0</v>
      </c>
      <c r="M15" s="89"/>
      <c r="N15" s="89"/>
      <c r="O15" s="101">
        <f t="shared" si="2"/>
        <v>0</v>
      </c>
      <c r="P15" s="92"/>
    </row>
    <row r="16" spans="1:19" ht="25.5" x14ac:dyDescent="0.25">
      <c r="A16" s="91"/>
      <c r="B16" s="91"/>
      <c r="C16" s="91"/>
      <c r="D16" s="423">
        <v>2</v>
      </c>
      <c r="E16" s="325" t="s">
        <v>45</v>
      </c>
      <c r="F16" s="114" t="s">
        <v>54</v>
      </c>
      <c r="G16" s="94"/>
      <c r="H16" s="94"/>
      <c r="I16" s="101">
        <f t="shared" si="0"/>
        <v>0</v>
      </c>
      <c r="J16" s="92"/>
      <c r="K16" s="92"/>
      <c r="L16" s="101">
        <f t="shared" si="1"/>
        <v>0</v>
      </c>
      <c r="M16" s="94"/>
      <c r="N16" s="94"/>
      <c r="O16" s="101">
        <f t="shared" si="2"/>
        <v>0</v>
      </c>
      <c r="P16" s="92"/>
    </row>
    <row r="17" spans="1:16" ht="25.5" x14ac:dyDescent="0.25">
      <c r="A17" s="91"/>
      <c r="B17" s="91"/>
      <c r="C17" s="91"/>
      <c r="D17" s="424"/>
      <c r="E17" s="326"/>
      <c r="F17" s="114" t="s">
        <v>61</v>
      </c>
      <c r="G17" s="89"/>
      <c r="H17" s="89"/>
      <c r="I17" s="101">
        <f t="shared" si="0"/>
        <v>0</v>
      </c>
      <c r="J17" s="92"/>
      <c r="K17" s="92"/>
      <c r="L17" s="101">
        <f t="shared" si="1"/>
        <v>0</v>
      </c>
      <c r="M17" s="89"/>
      <c r="N17" s="89"/>
      <c r="O17" s="101">
        <f t="shared" si="2"/>
        <v>0</v>
      </c>
      <c r="P17" s="92"/>
    </row>
    <row r="18" spans="1:16" ht="25.5" x14ac:dyDescent="0.25">
      <c r="A18" s="91"/>
      <c r="B18" s="91"/>
      <c r="C18" s="91"/>
      <c r="D18" s="424"/>
      <c r="E18" s="326"/>
      <c r="F18" s="114" t="s">
        <v>62</v>
      </c>
      <c r="G18" s="89"/>
      <c r="H18" s="89"/>
      <c r="I18" s="101">
        <f t="shared" si="0"/>
        <v>0</v>
      </c>
      <c r="J18" s="92"/>
      <c r="K18" s="92"/>
      <c r="L18" s="101">
        <f t="shared" si="1"/>
        <v>0</v>
      </c>
      <c r="M18" s="89"/>
      <c r="N18" s="89"/>
      <c r="O18" s="101">
        <f t="shared" si="2"/>
        <v>0</v>
      </c>
      <c r="P18" s="92"/>
    </row>
    <row r="19" spans="1:16" ht="25.5" x14ac:dyDescent="0.25">
      <c r="A19" s="91"/>
      <c r="B19" s="91"/>
      <c r="C19" s="91"/>
      <c r="D19" s="424"/>
      <c r="E19" s="326"/>
      <c r="F19" s="114" t="s">
        <v>63</v>
      </c>
      <c r="G19" s="94"/>
      <c r="H19" s="94"/>
      <c r="I19" s="101">
        <f t="shared" si="0"/>
        <v>0</v>
      </c>
      <c r="J19" s="92"/>
      <c r="K19" s="92"/>
      <c r="L19" s="101">
        <f t="shared" si="1"/>
        <v>0</v>
      </c>
      <c r="M19" s="94"/>
      <c r="N19" s="94"/>
      <c r="O19" s="101">
        <f t="shared" si="2"/>
        <v>0</v>
      </c>
      <c r="P19" s="92"/>
    </row>
    <row r="20" spans="1:16" ht="51" x14ac:dyDescent="0.25">
      <c r="A20" s="91"/>
      <c r="B20" s="91"/>
      <c r="C20" s="91"/>
      <c r="D20" s="424"/>
      <c r="E20" s="326"/>
      <c r="F20" s="114" t="s">
        <v>64</v>
      </c>
      <c r="G20" s="89"/>
      <c r="H20" s="89"/>
      <c r="I20" s="101">
        <f t="shared" si="0"/>
        <v>0</v>
      </c>
      <c r="J20" s="92"/>
      <c r="K20" s="92"/>
      <c r="L20" s="101">
        <f t="shared" si="1"/>
        <v>0</v>
      </c>
      <c r="M20" s="89"/>
      <c r="N20" s="89"/>
      <c r="O20" s="101">
        <f t="shared" si="2"/>
        <v>0</v>
      </c>
      <c r="P20" s="92"/>
    </row>
    <row r="21" spans="1:16" ht="25.5" x14ac:dyDescent="0.25">
      <c r="A21" s="91"/>
      <c r="B21" s="91"/>
      <c r="C21" s="91"/>
      <c r="D21" s="423">
        <v>3</v>
      </c>
      <c r="E21" s="325" t="s">
        <v>46</v>
      </c>
      <c r="F21" s="114" t="s">
        <v>54</v>
      </c>
      <c r="G21" s="133"/>
      <c r="H21" s="133"/>
      <c r="I21" s="134">
        <f t="shared" si="0"/>
        <v>0</v>
      </c>
      <c r="J21" s="120"/>
      <c r="K21" s="120"/>
      <c r="L21" s="134">
        <f t="shared" si="1"/>
        <v>0</v>
      </c>
      <c r="M21" s="133"/>
      <c r="N21" s="133"/>
      <c r="O21" s="134">
        <f t="shared" si="2"/>
        <v>0</v>
      </c>
      <c r="P21" s="120"/>
    </row>
    <row r="22" spans="1:16" ht="25.5" x14ac:dyDescent="0.25">
      <c r="A22" s="91"/>
      <c r="B22" s="91"/>
      <c r="C22" s="91"/>
      <c r="D22" s="424"/>
      <c r="E22" s="326"/>
      <c r="F22" s="114" t="s">
        <v>61</v>
      </c>
      <c r="G22" s="135"/>
      <c r="H22" s="135"/>
      <c r="I22" s="134">
        <f t="shared" si="0"/>
        <v>0</v>
      </c>
      <c r="J22" s="120"/>
      <c r="K22" s="120"/>
      <c r="L22" s="134">
        <f t="shared" si="1"/>
        <v>0</v>
      </c>
      <c r="M22" s="135"/>
      <c r="N22" s="135"/>
      <c r="O22" s="134">
        <f t="shared" si="2"/>
        <v>0</v>
      </c>
      <c r="P22" s="120"/>
    </row>
    <row r="23" spans="1:16" ht="25.5" x14ac:dyDescent="0.25">
      <c r="A23" s="91"/>
      <c r="B23" s="91"/>
      <c r="C23" s="91"/>
      <c r="D23" s="424"/>
      <c r="E23" s="326"/>
      <c r="F23" s="114" t="s">
        <v>62</v>
      </c>
      <c r="G23" s="135"/>
      <c r="H23" s="135"/>
      <c r="I23" s="134">
        <f t="shared" si="0"/>
        <v>0</v>
      </c>
      <c r="J23" s="120"/>
      <c r="K23" s="120"/>
      <c r="L23" s="134">
        <f t="shared" si="1"/>
        <v>0</v>
      </c>
      <c r="M23" s="135"/>
      <c r="N23" s="135"/>
      <c r="O23" s="134">
        <f t="shared" si="2"/>
        <v>0</v>
      </c>
      <c r="P23" s="120"/>
    </row>
    <row r="24" spans="1:16" ht="25.5" x14ac:dyDescent="0.25">
      <c r="A24" s="91"/>
      <c r="B24" s="91"/>
      <c r="C24" s="91"/>
      <c r="D24" s="424"/>
      <c r="E24" s="326"/>
      <c r="F24" s="114" t="s">
        <v>63</v>
      </c>
      <c r="G24" s="133"/>
      <c r="H24" s="133"/>
      <c r="I24" s="134">
        <f t="shared" si="0"/>
        <v>0</v>
      </c>
      <c r="J24" s="120"/>
      <c r="K24" s="120"/>
      <c r="L24" s="134">
        <f t="shared" si="1"/>
        <v>0</v>
      </c>
      <c r="M24" s="133"/>
      <c r="N24" s="133"/>
      <c r="O24" s="134">
        <f t="shared" si="2"/>
        <v>0</v>
      </c>
      <c r="P24" s="120"/>
    </row>
    <row r="25" spans="1:16" ht="51" x14ac:dyDescent="0.25">
      <c r="A25" s="91"/>
      <c r="B25" s="91"/>
      <c r="C25" s="91"/>
      <c r="D25" s="425"/>
      <c r="E25" s="327"/>
      <c r="F25" s="114" t="s">
        <v>64</v>
      </c>
      <c r="G25" s="135"/>
      <c r="H25" s="135"/>
      <c r="I25" s="134">
        <f t="shared" si="0"/>
        <v>0</v>
      </c>
      <c r="J25" s="120"/>
      <c r="K25" s="120"/>
      <c r="L25" s="134">
        <f t="shared" si="1"/>
        <v>0</v>
      </c>
      <c r="M25" s="135"/>
      <c r="N25" s="135"/>
      <c r="O25" s="134">
        <f t="shared" si="2"/>
        <v>0</v>
      </c>
      <c r="P25" s="120"/>
    </row>
    <row r="26" spans="1:16" ht="38.25" customHeight="1" x14ac:dyDescent="0.25">
      <c r="A26" s="91"/>
      <c r="B26" s="91"/>
      <c r="C26" s="91"/>
      <c r="D26" s="360">
        <v>4</v>
      </c>
      <c r="E26" s="360" t="s">
        <v>47</v>
      </c>
      <c r="F26" s="114" t="s">
        <v>54</v>
      </c>
      <c r="G26" s="95"/>
      <c r="H26" s="95"/>
      <c r="I26" s="102">
        <f t="shared" si="0"/>
        <v>0</v>
      </c>
      <c r="J26" s="93"/>
      <c r="K26" s="93"/>
      <c r="L26" s="102">
        <f t="shared" si="1"/>
        <v>0</v>
      </c>
      <c r="M26" s="95"/>
      <c r="N26" s="95"/>
      <c r="O26" s="102">
        <f t="shared" si="2"/>
        <v>0</v>
      </c>
      <c r="P26" s="93"/>
    </row>
    <row r="27" spans="1:16" ht="25.5" x14ac:dyDescent="0.25">
      <c r="A27" s="91"/>
      <c r="B27" s="91"/>
      <c r="C27" s="91"/>
      <c r="D27" s="449"/>
      <c r="E27" s="449"/>
      <c r="F27" s="114" t="s">
        <v>61</v>
      </c>
      <c r="G27" s="95"/>
      <c r="H27" s="95"/>
      <c r="I27" s="102">
        <f t="shared" si="0"/>
        <v>0</v>
      </c>
      <c r="J27" s="93"/>
      <c r="K27" s="93"/>
      <c r="L27" s="102">
        <f t="shared" si="1"/>
        <v>0</v>
      </c>
      <c r="M27" s="95"/>
      <c r="N27" s="95"/>
      <c r="O27" s="102">
        <f t="shared" si="2"/>
        <v>0</v>
      </c>
      <c r="P27" s="93"/>
    </row>
    <row r="28" spans="1:16" ht="25.5" x14ac:dyDescent="0.25">
      <c r="A28" s="91"/>
      <c r="B28" s="91"/>
      <c r="C28" s="91"/>
      <c r="D28" s="449"/>
      <c r="E28" s="449"/>
      <c r="F28" s="114" t="s">
        <v>62</v>
      </c>
      <c r="G28" s="95"/>
      <c r="H28" s="95"/>
      <c r="I28" s="102">
        <f t="shared" si="0"/>
        <v>0</v>
      </c>
      <c r="J28" s="93"/>
      <c r="K28" s="93"/>
      <c r="L28" s="102">
        <f t="shared" si="1"/>
        <v>0</v>
      </c>
      <c r="M28" s="95"/>
      <c r="N28" s="95"/>
      <c r="O28" s="102">
        <f t="shared" si="2"/>
        <v>0</v>
      </c>
      <c r="P28" s="93"/>
    </row>
    <row r="29" spans="1:16" ht="25.5" x14ac:dyDescent="0.25">
      <c r="A29" s="91"/>
      <c r="B29" s="91"/>
      <c r="C29" s="91"/>
      <c r="D29" s="449"/>
      <c r="E29" s="449"/>
      <c r="F29" s="114" t="s">
        <v>63</v>
      </c>
      <c r="G29" s="95"/>
      <c r="H29" s="95"/>
      <c r="I29" s="102">
        <f t="shared" si="0"/>
        <v>0</v>
      </c>
      <c r="J29" s="93"/>
      <c r="K29" s="93"/>
      <c r="L29" s="102">
        <f t="shared" si="1"/>
        <v>0</v>
      </c>
      <c r="M29" s="95"/>
      <c r="N29" s="95"/>
      <c r="O29" s="102">
        <f t="shared" si="2"/>
        <v>0</v>
      </c>
      <c r="P29" s="93"/>
    </row>
    <row r="30" spans="1:16" ht="51" x14ac:dyDescent="0.25">
      <c r="A30" s="91"/>
      <c r="B30" s="91"/>
      <c r="C30" s="91"/>
      <c r="D30" s="361"/>
      <c r="E30" s="361"/>
      <c r="F30" s="114" t="s">
        <v>64</v>
      </c>
      <c r="G30" s="95"/>
      <c r="H30" s="95"/>
      <c r="I30" s="102">
        <f t="shared" si="0"/>
        <v>0</v>
      </c>
      <c r="J30" s="93"/>
      <c r="K30" s="93"/>
      <c r="L30" s="102">
        <f t="shared" si="1"/>
        <v>0</v>
      </c>
      <c r="M30" s="95"/>
      <c r="N30" s="95"/>
      <c r="O30" s="102">
        <f t="shared" si="2"/>
        <v>0</v>
      </c>
      <c r="P30" s="93"/>
    </row>
    <row r="31" spans="1:16" ht="38.25" customHeight="1" x14ac:dyDescent="0.25">
      <c r="A31" s="131"/>
      <c r="B31" s="131"/>
      <c r="C31" s="131"/>
      <c r="D31" s="423">
        <v>5</v>
      </c>
      <c r="E31" s="360" t="s">
        <v>48</v>
      </c>
      <c r="F31" s="114" t="s">
        <v>54</v>
      </c>
      <c r="G31" s="136"/>
      <c r="H31" s="136"/>
      <c r="I31" s="103">
        <f t="shared" si="0"/>
        <v>0</v>
      </c>
      <c r="J31" s="104"/>
      <c r="K31" s="104"/>
      <c r="L31" s="103">
        <f t="shared" si="1"/>
        <v>0</v>
      </c>
      <c r="M31" s="136"/>
      <c r="N31" s="136"/>
      <c r="O31" s="103">
        <f t="shared" si="2"/>
        <v>0</v>
      </c>
      <c r="P31" s="104"/>
    </row>
    <row r="32" spans="1:16" ht="25.5" x14ac:dyDescent="0.25">
      <c r="A32" s="131"/>
      <c r="B32" s="131"/>
      <c r="C32" s="131"/>
      <c r="D32" s="424"/>
      <c r="E32" s="449"/>
      <c r="F32" s="114" t="s">
        <v>61</v>
      </c>
      <c r="G32" s="136"/>
      <c r="H32" s="136"/>
      <c r="I32" s="103">
        <f t="shared" si="0"/>
        <v>0</v>
      </c>
      <c r="J32" s="104"/>
      <c r="K32" s="104"/>
      <c r="L32" s="103">
        <f t="shared" si="1"/>
        <v>0</v>
      </c>
      <c r="M32" s="136"/>
      <c r="N32" s="136"/>
      <c r="O32" s="103">
        <f t="shared" si="2"/>
        <v>0</v>
      </c>
      <c r="P32" s="104"/>
    </row>
    <row r="33" spans="1:16" ht="25.5" x14ac:dyDescent="0.25">
      <c r="A33" s="131"/>
      <c r="B33" s="131"/>
      <c r="C33" s="131"/>
      <c r="D33" s="424"/>
      <c r="E33" s="449"/>
      <c r="F33" s="114" t="s">
        <v>62</v>
      </c>
      <c r="G33" s="136"/>
      <c r="H33" s="136"/>
      <c r="I33" s="103">
        <f t="shared" si="0"/>
        <v>0</v>
      </c>
      <c r="J33" s="104"/>
      <c r="K33" s="104"/>
      <c r="L33" s="103">
        <f t="shared" si="1"/>
        <v>0</v>
      </c>
      <c r="M33" s="136"/>
      <c r="N33" s="136"/>
      <c r="O33" s="103">
        <f t="shared" si="2"/>
        <v>0</v>
      </c>
      <c r="P33" s="104"/>
    </row>
    <row r="34" spans="1:16" ht="25.5" x14ac:dyDescent="0.25">
      <c r="A34" s="131"/>
      <c r="B34" s="131"/>
      <c r="C34" s="131"/>
      <c r="D34" s="424"/>
      <c r="E34" s="449"/>
      <c r="F34" s="114" t="s">
        <v>63</v>
      </c>
      <c r="G34" s="136"/>
      <c r="H34" s="136"/>
      <c r="I34" s="103">
        <f t="shared" si="0"/>
        <v>0</v>
      </c>
      <c r="J34" s="104"/>
      <c r="K34" s="104"/>
      <c r="L34" s="103">
        <f t="shared" si="1"/>
        <v>0</v>
      </c>
      <c r="M34" s="136"/>
      <c r="N34" s="136"/>
      <c r="O34" s="103">
        <f t="shared" si="2"/>
        <v>0</v>
      </c>
      <c r="P34" s="104"/>
    </row>
    <row r="35" spans="1:16" ht="51" x14ac:dyDescent="0.25">
      <c r="A35" s="131"/>
      <c r="B35" s="131"/>
      <c r="C35" s="131"/>
      <c r="D35" s="425"/>
      <c r="E35" s="361"/>
      <c r="F35" s="114" t="s">
        <v>64</v>
      </c>
      <c r="G35" s="136"/>
      <c r="H35" s="136"/>
      <c r="I35" s="103">
        <f t="shared" si="0"/>
        <v>0</v>
      </c>
      <c r="J35" s="104"/>
      <c r="K35" s="104"/>
      <c r="L35" s="103">
        <f t="shared" si="1"/>
        <v>0</v>
      </c>
      <c r="M35" s="136"/>
      <c r="N35" s="136"/>
      <c r="O35" s="103">
        <f t="shared" si="2"/>
        <v>0</v>
      </c>
      <c r="P35" s="104"/>
    </row>
    <row r="36" spans="1:16" ht="20.25" x14ac:dyDescent="0.25">
      <c r="A36" s="137"/>
      <c r="B36" s="138"/>
      <c r="C36" s="139"/>
      <c r="D36" s="115">
        <v>6</v>
      </c>
      <c r="E36" s="75" t="s">
        <v>49</v>
      </c>
      <c r="F36" s="66"/>
      <c r="G36" s="140">
        <f>SUM(G21:G35)</f>
        <v>0</v>
      </c>
      <c r="H36" s="140">
        <f>SUM(H21:H35)</f>
        <v>0</v>
      </c>
      <c r="I36" s="141">
        <f t="shared" si="0"/>
        <v>0</v>
      </c>
      <c r="J36" s="140">
        <f>SUM(J21:J35)</f>
        <v>0</v>
      </c>
      <c r="K36" s="140">
        <f>SUM(K21:K35)</f>
        <v>0</v>
      </c>
      <c r="L36" s="141">
        <f t="shared" si="1"/>
        <v>0</v>
      </c>
      <c r="M36" s="140">
        <f>SUM(M21:M35)</f>
        <v>0</v>
      </c>
      <c r="N36" s="140">
        <f>SUM(N21:N35)</f>
        <v>0</v>
      </c>
      <c r="O36" s="141">
        <f t="shared" si="2"/>
        <v>0</v>
      </c>
      <c r="P36" s="142"/>
    </row>
  </sheetData>
  <sheetProtection password="EDA7" sheet="1" objects="1" scenarios="1" selectLockedCells="1"/>
  <autoFilter ref="A10:P10"/>
  <mergeCells count="31">
    <mergeCell ref="A9:A10"/>
    <mergeCell ref="B9:B10"/>
    <mergeCell ref="C9:C10"/>
    <mergeCell ref="D1:L1"/>
    <mergeCell ref="G4:H4"/>
    <mergeCell ref="G5:H5"/>
    <mergeCell ref="K5:L5"/>
    <mergeCell ref="G6:H6"/>
    <mergeCell ref="A4:B6"/>
    <mergeCell ref="C4:F6"/>
    <mergeCell ref="G3:L3"/>
    <mergeCell ref="D16:D20"/>
    <mergeCell ref="D11:D15"/>
    <mergeCell ref="I9:I10"/>
    <mergeCell ref="E11:E15"/>
    <mergeCell ref="E16:E20"/>
    <mergeCell ref="P9:P10"/>
    <mergeCell ref="F8:F10"/>
    <mergeCell ref="E8:E10"/>
    <mergeCell ref="D8:D10"/>
    <mergeCell ref="J9:K9"/>
    <mergeCell ref="L9:L10"/>
    <mergeCell ref="M9:N9"/>
    <mergeCell ref="O9:O10"/>
    <mergeCell ref="G9:H9"/>
    <mergeCell ref="E31:E35"/>
    <mergeCell ref="D31:D35"/>
    <mergeCell ref="E26:E30"/>
    <mergeCell ref="D26:D30"/>
    <mergeCell ref="D21:D25"/>
    <mergeCell ref="E21:E25"/>
  </mergeCells>
  <phoneticPr fontId="14" type="noConversion"/>
  <pageMargins left="0.74803149606299213" right="0.74803149606299213" top="0.98425196850393704" bottom="0.98425196850393704" header="0" footer="0"/>
  <pageSetup scale="59" orientation="landscape" r:id="rId1"/>
  <headerFooter alignWithMargins="0"/>
  <colBreaks count="1" manualBreakCount="1">
    <brk id="16"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I341"/>
  <sheetViews>
    <sheetView topLeftCell="A303" workbookViewId="0">
      <selection activeCell="E2" sqref="E2"/>
    </sheetView>
  </sheetViews>
  <sheetFormatPr baseColWidth="10" defaultRowHeight="12.75" x14ac:dyDescent="0.2"/>
  <cols>
    <col min="1" max="1" width="19" customWidth="1"/>
    <col min="3" max="3" width="27" bestFit="1" customWidth="1"/>
    <col min="5" max="5" width="21.42578125" customWidth="1"/>
    <col min="8" max="8" width="65.85546875" bestFit="1" customWidth="1"/>
    <col min="9" max="9" width="57.140625" customWidth="1"/>
  </cols>
  <sheetData>
    <row r="1" spans="1:9" ht="25.5" x14ac:dyDescent="0.2">
      <c r="A1" s="252" t="s">
        <v>586</v>
      </c>
      <c r="B1" s="161" t="s">
        <v>130</v>
      </c>
      <c r="C1" s="161" t="s">
        <v>78</v>
      </c>
      <c r="D1" s="162"/>
      <c r="E1" s="162"/>
      <c r="F1" s="8"/>
      <c r="G1" s="8"/>
      <c r="H1" s="475" t="s">
        <v>539</v>
      </c>
      <c r="I1" s="475"/>
    </row>
    <row r="2" spans="1:9" ht="15" x14ac:dyDescent="0.25">
      <c r="A2" s="253" t="s">
        <v>108</v>
      </c>
      <c r="B2" s="234">
        <v>101</v>
      </c>
      <c r="C2" s="163" t="s">
        <v>180</v>
      </c>
      <c r="D2" s="162"/>
      <c r="E2" s="171" t="s">
        <v>69</v>
      </c>
      <c r="G2" s="217" t="s">
        <v>58</v>
      </c>
      <c r="H2" s="218" t="s">
        <v>569</v>
      </c>
      <c r="I2" s="217" t="s">
        <v>568</v>
      </c>
    </row>
    <row r="3" spans="1:9" ht="25.5" x14ac:dyDescent="0.2">
      <c r="A3" s="253" t="s">
        <v>109</v>
      </c>
      <c r="B3" s="234">
        <v>102</v>
      </c>
      <c r="C3" s="164" t="s">
        <v>429</v>
      </c>
      <c r="D3" s="162"/>
      <c r="E3" s="165" t="s">
        <v>70</v>
      </c>
      <c r="G3" s="235">
        <v>1</v>
      </c>
      <c r="H3" s="227" t="s">
        <v>570</v>
      </c>
      <c r="I3" s="219" t="s">
        <v>547</v>
      </c>
    </row>
    <row r="4" spans="1:9" ht="38.25" x14ac:dyDescent="0.2">
      <c r="A4" s="253" t="s">
        <v>110</v>
      </c>
      <c r="B4" s="234">
        <v>103</v>
      </c>
      <c r="C4" s="166" t="s">
        <v>335</v>
      </c>
      <c r="D4" s="162"/>
      <c r="E4" s="257" t="s">
        <v>71</v>
      </c>
      <c r="G4" s="236">
        <v>2</v>
      </c>
      <c r="H4" s="228" t="s">
        <v>571</v>
      </c>
      <c r="I4" s="219" t="s">
        <v>548</v>
      </c>
    </row>
    <row r="5" spans="1:9" ht="63.75" x14ac:dyDescent="0.2">
      <c r="A5" s="253" t="s">
        <v>111</v>
      </c>
      <c r="B5" s="234">
        <v>104</v>
      </c>
      <c r="C5" s="167" t="s">
        <v>247</v>
      </c>
      <c r="D5" s="162"/>
      <c r="E5" s="162"/>
      <c r="G5" s="237">
        <v>3</v>
      </c>
      <c r="H5" s="229" t="s">
        <v>572</v>
      </c>
      <c r="I5" s="222" t="s">
        <v>549</v>
      </c>
    </row>
    <row r="6" spans="1:9" ht="51" x14ac:dyDescent="0.2">
      <c r="A6" s="253" t="s">
        <v>112</v>
      </c>
      <c r="B6" s="234">
        <v>105</v>
      </c>
      <c r="C6" s="168" t="s">
        <v>168</v>
      </c>
      <c r="D6" s="162"/>
      <c r="E6" s="162"/>
      <c r="G6" s="238">
        <v>4</v>
      </c>
      <c r="H6" s="230" t="s">
        <v>573</v>
      </c>
      <c r="I6" s="222" t="s">
        <v>550</v>
      </c>
    </row>
    <row r="7" spans="1:9" ht="25.5" x14ac:dyDescent="0.2">
      <c r="A7" s="253" t="s">
        <v>113</v>
      </c>
      <c r="B7" s="234">
        <v>106</v>
      </c>
      <c r="C7" s="168" t="s">
        <v>143</v>
      </c>
      <c r="D7" s="162"/>
      <c r="E7" s="162"/>
      <c r="G7" s="239">
        <v>5</v>
      </c>
      <c r="H7" s="231" t="s">
        <v>574</v>
      </c>
      <c r="I7" s="222" t="s">
        <v>551</v>
      </c>
    </row>
    <row r="8" spans="1:9" ht="63.75" x14ac:dyDescent="0.2">
      <c r="A8" s="253" t="s">
        <v>114</v>
      </c>
      <c r="B8" s="234">
        <v>107</v>
      </c>
      <c r="C8" s="168" t="s">
        <v>155</v>
      </c>
      <c r="D8" s="162"/>
      <c r="E8" s="162"/>
      <c r="G8" s="240">
        <v>6</v>
      </c>
      <c r="H8" s="232" t="s">
        <v>575</v>
      </c>
      <c r="I8" s="222" t="s">
        <v>552</v>
      </c>
    </row>
    <row r="9" spans="1:9" ht="51" x14ac:dyDescent="0.2">
      <c r="A9" s="253" t="s">
        <v>115</v>
      </c>
      <c r="B9" s="234">
        <v>108</v>
      </c>
      <c r="C9" s="164" t="s">
        <v>430</v>
      </c>
      <c r="D9" s="162"/>
      <c r="E9" s="162"/>
      <c r="I9" s="223" t="s">
        <v>553</v>
      </c>
    </row>
    <row r="10" spans="1:9" ht="38.25" x14ac:dyDescent="0.2">
      <c r="A10" s="253" t="s">
        <v>116</v>
      </c>
      <c r="B10" s="234">
        <v>109</v>
      </c>
      <c r="C10" s="164" t="s">
        <v>432</v>
      </c>
      <c r="D10" s="162"/>
      <c r="E10" s="162"/>
      <c r="I10" s="222" t="s">
        <v>554</v>
      </c>
    </row>
    <row r="11" spans="1:9" ht="25.5" x14ac:dyDescent="0.2">
      <c r="A11" s="253" t="s">
        <v>117</v>
      </c>
      <c r="B11" s="234">
        <v>110</v>
      </c>
      <c r="C11" s="169" t="s">
        <v>299</v>
      </c>
      <c r="D11" s="162"/>
      <c r="E11" s="162"/>
      <c r="I11" s="222" t="s">
        <v>555</v>
      </c>
    </row>
    <row r="12" spans="1:9" ht="76.5" x14ac:dyDescent="0.2">
      <c r="A12" s="253" t="s">
        <v>118</v>
      </c>
      <c r="B12" s="234">
        <v>111</v>
      </c>
      <c r="C12" s="170" t="s">
        <v>198</v>
      </c>
      <c r="D12" s="162"/>
      <c r="E12" s="162"/>
      <c r="I12" s="223" t="s">
        <v>556</v>
      </c>
    </row>
    <row r="13" spans="1:9" ht="76.5" x14ac:dyDescent="0.2">
      <c r="A13" s="253" t="s">
        <v>119</v>
      </c>
      <c r="B13" s="234">
        <v>112</v>
      </c>
      <c r="C13" s="166" t="s">
        <v>408</v>
      </c>
      <c r="D13" s="162"/>
      <c r="E13" s="162"/>
      <c r="I13" s="224" t="s">
        <v>557</v>
      </c>
    </row>
    <row r="14" spans="1:9" ht="76.5" x14ac:dyDescent="0.2">
      <c r="A14" s="253" t="s">
        <v>120</v>
      </c>
      <c r="B14" s="234">
        <v>113</v>
      </c>
      <c r="C14" s="171" t="s">
        <v>240</v>
      </c>
      <c r="D14" s="162"/>
      <c r="E14" s="162"/>
      <c r="I14" s="224" t="s">
        <v>558</v>
      </c>
    </row>
    <row r="15" spans="1:9" ht="38.25" x14ac:dyDescent="0.2">
      <c r="A15" s="253" t="s">
        <v>121</v>
      </c>
      <c r="B15" s="234">
        <v>114</v>
      </c>
      <c r="C15" s="166" t="s">
        <v>381</v>
      </c>
      <c r="D15" s="162"/>
      <c r="E15" s="162"/>
      <c r="I15" s="224" t="s">
        <v>559</v>
      </c>
    </row>
    <row r="16" spans="1:9" ht="51" x14ac:dyDescent="0.2">
      <c r="A16" s="253" t="s">
        <v>122</v>
      </c>
      <c r="B16" s="234">
        <v>115</v>
      </c>
      <c r="C16" s="171" t="s">
        <v>241</v>
      </c>
      <c r="D16" s="162"/>
      <c r="E16" s="162"/>
      <c r="I16" s="224" t="s">
        <v>560</v>
      </c>
    </row>
    <row r="17" spans="1:9" ht="25.5" x14ac:dyDescent="0.2">
      <c r="A17" s="253" t="s">
        <v>123</v>
      </c>
      <c r="B17" s="234">
        <v>116</v>
      </c>
      <c r="C17" s="171" t="s">
        <v>415</v>
      </c>
      <c r="D17" s="162"/>
      <c r="E17" s="162"/>
      <c r="I17" s="225" t="s">
        <v>561</v>
      </c>
    </row>
    <row r="18" spans="1:9" ht="25.5" x14ac:dyDescent="0.2">
      <c r="A18" s="253" t="s">
        <v>124</v>
      </c>
      <c r="B18" s="234">
        <v>117</v>
      </c>
      <c r="C18" s="166" t="s">
        <v>358</v>
      </c>
      <c r="D18" s="162"/>
      <c r="E18" s="162"/>
      <c r="I18" s="226" t="s">
        <v>562</v>
      </c>
    </row>
    <row r="19" spans="1:9" ht="38.25" x14ac:dyDescent="0.2">
      <c r="A19" s="253" t="s">
        <v>125</v>
      </c>
      <c r="B19" s="234">
        <v>201</v>
      </c>
      <c r="C19" s="167" t="s">
        <v>248</v>
      </c>
      <c r="D19" s="162"/>
      <c r="E19" s="162"/>
      <c r="I19" s="220" t="s">
        <v>563</v>
      </c>
    </row>
    <row r="20" spans="1:9" ht="25.5" x14ac:dyDescent="0.2">
      <c r="A20" s="253" t="s">
        <v>126</v>
      </c>
      <c r="B20" s="234">
        <v>202</v>
      </c>
      <c r="C20" s="170" t="s">
        <v>200</v>
      </c>
      <c r="D20" s="162"/>
      <c r="E20" s="162"/>
      <c r="I20" s="220" t="s">
        <v>564</v>
      </c>
    </row>
    <row r="21" spans="1:9" ht="25.5" x14ac:dyDescent="0.2">
      <c r="A21" s="253" t="s">
        <v>127</v>
      </c>
      <c r="B21" s="234">
        <v>203</v>
      </c>
      <c r="C21" s="169" t="s">
        <v>298</v>
      </c>
      <c r="D21" s="162"/>
      <c r="E21" s="162"/>
      <c r="I21" s="220" t="s">
        <v>565</v>
      </c>
    </row>
    <row r="22" spans="1:9" ht="25.5" x14ac:dyDescent="0.2">
      <c r="A22" s="253" t="s">
        <v>128</v>
      </c>
      <c r="B22" s="234">
        <v>204</v>
      </c>
      <c r="C22" s="166" t="s">
        <v>383</v>
      </c>
      <c r="D22" s="162"/>
      <c r="E22" s="162"/>
      <c r="I22" s="220" t="s">
        <v>566</v>
      </c>
    </row>
    <row r="23" spans="1:9" ht="38.25" x14ac:dyDescent="0.2">
      <c r="A23" s="253" t="s">
        <v>129</v>
      </c>
      <c r="B23" s="234">
        <v>205</v>
      </c>
      <c r="C23" s="166" t="s">
        <v>345</v>
      </c>
      <c r="D23" s="162"/>
      <c r="E23" s="162"/>
      <c r="I23" s="221" t="s">
        <v>567</v>
      </c>
    </row>
    <row r="24" spans="1:9" x14ac:dyDescent="0.2">
      <c r="A24" s="162"/>
      <c r="B24" s="234">
        <v>206</v>
      </c>
      <c r="C24" s="169" t="s">
        <v>281</v>
      </c>
      <c r="D24" s="162"/>
      <c r="E24" s="162"/>
    </row>
    <row r="25" spans="1:9" x14ac:dyDescent="0.2">
      <c r="A25" s="162"/>
      <c r="B25" s="234">
        <v>207</v>
      </c>
      <c r="C25" s="166" t="s">
        <v>312</v>
      </c>
      <c r="D25" s="162"/>
      <c r="E25" s="162"/>
    </row>
    <row r="26" spans="1:9" x14ac:dyDescent="0.2">
      <c r="A26" s="162"/>
      <c r="B26" s="234">
        <v>208</v>
      </c>
      <c r="C26" s="172" t="s">
        <v>269</v>
      </c>
      <c r="D26" s="162"/>
      <c r="E26" s="162"/>
    </row>
    <row r="27" spans="1:9" x14ac:dyDescent="0.2">
      <c r="A27" s="162"/>
      <c r="B27" s="234">
        <v>301</v>
      </c>
      <c r="C27" s="166" t="s">
        <v>359</v>
      </c>
      <c r="D27" s="162"/>
      <c r="E27" s="162"/>
    </row>
    <row r="28" spans="1:9" x14ac:dyDescent="0.2">
      <c r="A28" s="162"/>
      <c r="B28" s="234">
        <v>302</v>
      </c>
      <c r="C28" s="166" t="s">
        <v>342</v>
      </c>
      <c r="D28" s="162"/>
      <c r="E28" s="162"/>
    </row>
    <row r="29" spans="1:9" x14ac:dyDescent="0.2">
      <c r="A29" s="162"/>
      <c r="B29" s="234">
        <v>303</v>
      </c>
      <c r="C29" s="166" t="s">
        <v>346</v>
      </c>
      <c r="D29" s="162"/>
      <c r="E29" s="162"/>
    </row>
    <row r="30" spans="1:9" ht="15" x14ac:dyDescent="0.25">
      <c r="A30" s="162"/>
      <c r="B30" s="234">
        <v>304</v>
      </c>
      <c r="C30" s="163" t="s">
        <v>111</v>
      </c>
      <c r="D30" s="162"/>
      <c r="E30" s="162"/>
    </row>
    <row r="31" spans="1:9" ht="15" x14ac:dyDescent="0.2">
      <c r="A31" s="162"/>
      <c r="B31" s="234">
        <v>305</v>
      </c>
      <c r="C31" s="173" t="s">
        <v>135</v>
      </c>
      <c r="D31" s="162"/>
      <c r="E31" s="162"/>
    </row>
    <row r="32" spans="1:9" x14ac:dyDescent="0.2">
      <c r="A32" s="162"/>
      <c r="B32" s="234">
        <v>306</v>
      </c>
      <c r="C32" s="166" t="s">
        <v>343</v>
      </c>
      <c r="D32" s="162"/>
      <c r="E32" s="162"/>
    </row>
    <row r="33" spans="1:5" x14ac:dyDescent="0.2">
      <c r="A33" s="162"/>
      <c r="B33" s="234">
        <v>307</v>
      </c>
      <c r="C33" s="171" t="s">
        <v>127</v>
      </c>
      <c r="D33" s="162"/>
      <c r="E33" s="162"/>
    </row>
    <row r="34" spans="1:5" ht="15" x14ac:dyDescent="0.2">
      <c r="A34" s="162"/>
      <c r="B34" s="234">
        <v>308</v>
      </c>
      <c r="C34" s="170" t="s">
        <v>204</v>
      </c>
      <c r="D34" s="162"/>
      <c r="E34" s="162"/>
    </row>
    <row r="35" spans="1:5" x14ac:dyDescent="0.2">
      <c r="A35" s="162"/>
      <c r="B35" s="234">
        <v>309</v>
      </c>
      <c r="C35" s="166" t="s">
        <v>382</v>
      </c>
      <c r="D35" s="162"/>
      <c r="E35" s="162"/>
    </row>
    <row r="36" spans="1:5" x14ac:dyDescent="0.2">
      <c r="A36" s="162"/>
      <c r="B36" s="234">
        <v>310</v>
      </c>
      <c r="C36" s="168" t="s">
        <v>141</v>
      </c>
      <c r="D36" s="162"/>
      <c r="E36" s="162"/>
    </row>
    <row r="37" spans="1:5" x14ac:dyDescent="0.2">
      <c r="A37" s="162"/>
      <c r="B37" s="234">
        <v>311</v>
      </c>
      <c r="C37" s="168" t="s">
        <v>166</v>
      </c>
      <c r="D37" s="162"/>
      <c r="E37" s="162"/>
    </row>
    <row r="38" spans="1:5" x14ac:dyDescent="0.2">
      <c r="A38" s="162"/>
      <c r="B38" s="234">
        <v>312</v>
      </c>
      <c r="C38" s="171" t="s">
        <v>253</v>
      </c>
      <c r="D38" s="162"/>
      <c r="E38" s="162"/>
    </row>
    <row r="39" spans="1:5" x14ac:dyDescent="0.2">
      <c r="A39" s="162"/>
      <c r="B39" s="234">
        <v>313</v>
      </c>
      <c r="C39" s="166" t="s">
        <v>370</v>
      </c>
      <c r="D39" s="162"/>
      <c r="E39" s="162"/>
    </row>
    <row r="40" spans="1:5" x14ac:dyDescent="0.2">
      <c r="A40" s="162"/>
      <c r="B40" s="234">
        <v>314</v>
      </c>
      <c r="C40" s="171" t="s">
        <v>251</v>
      </c>
      <c r="D40" s="162"/>
      <c r="E40" s="162"/>
    </row>
    <row r="41" spans="1:5" x14ac:dyDescent="0.2">
      <c r="A41" s="162"/>
      <c r="B41" s="234">
        <v>315</v>
      </c>
      <c r="C41" s="166" t="s">
        <v>327</v>
      </c>
      <c r="D41" s="162"/>
      <c r="E41" s="162"/>
    </row>
    <row r="42" spans="1:5" ht="15" x14ac:dyDescent="0.25">
      <c r="A42" s="162"/>
      <c r="B42" s="234">
        <v>316</v>
      </c>
      <c r="C42" s="163" t="s">
        <v>173</v>
      </c>
      <c r="D42" s="162"/>
      <c r="E42" s="162"/>
    </row>
    <row r="43" spans="1:5" x14ac:dyDescent="0.2">
      <c r="A43" s="162"/>
      <c r="B43" s="234">
        <v>401</v>
      </c>
      <c r="C43" s="164" t="s">
        <v>436</v>
      </c>
      <c r="D43" s="162"/>
      <c r="E43" s="162"/>
    </row>
    <row r="44" spans="1:5" x14ac:dyDescent="0.2">
      <c r="A44" s="162"/>
      <c r="B44" s="234">
        <v>402</v>
      </c>
      <c r="C44" s="172" t="s">
        <v>286</v>
      </c>
      <c r="D44" s="162"/>
      <c r="E44" s="162"/>
    </row>
    <row r="45" spans="1:5" x14ac:dyDescent="0.2">
      <c r="A45" s="162"/>
      <c r="B45" s="234">
        <v>403</v>
      </c>
      <c r="C45" s="169" t="s">
        <v>217</v>
      </c>
      <c r="D45" s="162"/>
      <c r="E45" s="162"/>
    </row>
    <row r="46" spans="1:5" x14ac:dyDescent="0.2">
      <c r="A46" s="162"/>
      <c r="B46" s="234">
        <v>404</v>
      </c>
      <c r="C46" s="171" t="s">
        <v>245</v>
      </c>
      <c r="D46" s="162"/>
      <c r="E46" s="162"/>
    </row>
    <row r="47" spans="1:5" x14ac:dyDescent="0.2">
      <c r="A47" s="162"/>
      <c r="B47" s="234">
        <v>405</v>
      </c>
      <c r="C47" s="166" t="s">
        <v>330</v>
      </c>
      <c r="D47" s="162"/>
      <c r="E47" s="162"/>
    </row>
    <row r="48" spans="1:5" x14ac:dyDescent="0.2">
      <c r="A48" s="162"/>
      <c r="B48" s="234">
        <v>406</v>
      </c>
      <c r="C48" s="171" t="s">
        <v>418</v>
      </c>
      <c r="D48" s="162"/>
      <c r="E48" s="162"/>
    </row>
    <row r="49" spans="1:5" x14ac:dyDescent="0.2">
      <c r="A49" s="162"/>
      <c r="B49" s="234">
        <v>407</v>
      </c>
      <c r="C49" s="172" t="s">
        <v>288</v>
      </c>
      <c r="D49" s="162"/>
      <c r="E49" s="162"/>
    </row>
    <row r="50" spans="1:5" x14ac:dyDescent="0.2">
      <c r="A50" s="162"/>
      <c r="B50" s="234">
        <v>408</v>
      </c>
      <c r="C50" s="164" t="s">
        <v>438</v>
      </c>
      <c r="D50" s="162"/>
      <c r="E50" s="162"/>
    </row>
    <row r="51" spans="1:5" x14ac:dyDescent="0.2">
      <c r="A51" s="162"/>
      <c r="B51" s="234">
        <v>409</v>
      </c>
      <c r="C51" s="166" t="s">
        <v>351</v>
      </c>
      <c r="D51" s="162"/>
      <c r="E51" s="162"/>
    </row>
    <row r="52" spans="1:5" x14ac:dyDescent="0.2">
      <c r="A52" s="162"/>
      <c r="B52" s="234">
        <v>410</v>
      </c>
      <c r="C52" s="166" t="s">
        <v>365</v>
      </c>
      <c r="D52" s="162"/>
      <c r="E52" s="162"/>
    </row>
    <row r="53" spans="1:5" ht="15" x14ac:dyDescent="0.2">
      <c r="A53" s="162"/>
      <c r="B53" s="234">
        <v>411</v>
      </c>
      <c r="C53" s="170" t="s">
        <v>197</v>
      </c>
      <c r="D53" s="162"/>
      <c r="E53" s="162"/>
    </row>
    <row r="54" spans="1:5" x14ac:dyDescent="0.2">
      <c r="A54" s="162"/>
      <c r="B54" s="234">
        <v>412</v>
      </c>
      <c r="C54" s="166" t="s">
        <v>314</v>
      </c>
      <c r="D54" s="162"/>
      <c r="E54" s="162"/>
    </row>
    <row r="55" spans="1:5" x14ac:dyDescent="0.2">
      <c r="A55" s="162"/>
      <c r="B55" s="234">
        <v>413</v>
      </c>
      <c r="C55" s="166" t="s">
        <v>350</v>
      </c>
      <c r="D55" s="162"/>
      <c r="E55" s="162"/>
    </row>
    <row r="56" spans="1:5" x14ac:dyDescent="0.2">
      <c r="A56" s="162"/>
      <c r="B56" s="234">
        <v>414</v>
      </c>
      <c r="C56" s="172" t="s">
        <v>258</v>
      </c>
      <c r="D56" s="162"/>
      <c r="E56" s="162"/>
    </row>
    <row r="57" spans="1:5" x14ac:dyDescent="0.2">
      <c r="A57" s="162"/>
      <c r="B57" s="234">
        <v>415</v>
      </c>
      <c r="C57" s="166" t="s">
        <v>392</v>
      </c>
      <c r="D57" s="162"/>
      <c r="E57" s="162"/>
    </row>
    <row r="58" spans="1:5" x14ac:dyDescent="0.2">
      <c r="A58" s="162"/>
      <c r="B58" s="234">
        <v>416</v>
      </c>
      <c r="C58" s="164" t="s">
        <v>434</v>
      </c>
      <c r="D58" s="162"/>
      <c r="E58" s="162"/>
    </row>
    <row r="59" spans="1:5" x14ac:dyDescent="0.2">
      <c r="A59" s="162"/>
      <c r="B59" s="234">
        <v>501</v>
      </c>
      <c r="C59" s="169" t="s">
        <v>283</v>
      </c>
      <c r="D59" s="162"/>
      <c r="E59" s="162"/>
    </row>
    <row r="60" spans="1:5" x14ac:dyDescent="0.2">
      <c r="A60" s="162"/>
      <c r="B60" s="234">
        <v>502</v>
      </c>
      <c r="C60" s="166" t="s">
        <v>530</v>
      </c>
      <c r="D60" s="162"/>
      <c r="E60" s="162"/>
    </row>
    <row r="61" spans="1:5" x14ac:dyDescent="0.2">
      <c r="A61" s="162"/>
      <c r="B61" s="234">
        <v>503</v>
      </c>
      <c r="C61" s="166" t="s">
        <v>367</v>
      </c>
      <c r="D61" s="162"/>
      <c r="E61" s="162"/>
    </row>
    <row r="62" spans="1:5" ht="15" x14ac:dyDescent="0.2">
      <c r="A62" s="162"/>
      <c r="B62" s="234">
        <v>504</v>
      </c>
      <c r="C62" s="174" t="s">
        <v>400</v>
      </c>
      <c r="D62" s="162"/>
      <c r="E62" s="162"/>
    </row>
    <row r="63" spans="1:5" x14ac:dyDescent="0.2">
      <c r="A63" s="162"/>
      <c r="B63" s="234">
        <v>505</v>
      </c>
      <c r="C63" s="171" t="s">
        <v>151</v>
      </c>
      <c r="D63" s="162"/>
      <c r="E63" s="162"/>
    </row>
    <row r="64" spans="1:5" x14ac:dyDescent="0.2">
      <c r="A64" s="162"/>
      <c r="B64" s="234">
        <v>506</v>
      </c>
      <c r="C64" s="164" t="s">
        <v>252</v>
      </c>
      <c r="D64" s="162"/>
      <c r="E64" s="162"/>
    </row>
    <row r="65" spans="1:5" ht="15" x14ac:dyDescent="0.2">
      <c r="A65" s="162"/>
      <c r="B65" s="234">
        <v>507</v>
      </c>
      <c r="C65" s="175" t="s">
        <v>109</v>
      </c>
      <c r="D65" s="162"/>
      <c r="E65" s="162"/>
    </row>
    <row r="66" spans="1:5" ht="15" x14ac:dyDescent="0.25">
      <c r="A66" s="162"/>
      <c r="B66" s="234">
        <v>508</v>
      </c>
      <c r="C66" s="163" t="s">
        <v>302</v>
      </c>
      <c r="D66" s="162"/>
      <c r="E66" s="162"/>
    </row>
    <row r="67" spans="1:5" ht="15" x14ac:dyDescent="0.2">
      <c r="A67" s="162"/>
      <c r="B67" s="234">
        <v>509</v>
      </c>
      <c r="C67" s="175" t="s">
        <v>185</v>
      </c>
      <c r="D67" s="162"/>
      <c r="E67" s="162"/>
    </row>
    <row r="68" spans="1:5" x14ac:dyDescent="0.2">
      <c r="A68" s="162"/>
      <c r="B68" s="234">
        <v>510</v>
      </c>
      <c r="C68" s="176" t="s">
        <v>295</v>
      </c>
      <c r="D68" s="162"/>
      <c r="E68" s="162"/>
    </row>
    <row r="69" spans="1:5" x14ac:dyDescent="0.2">
      <c r="A69" s="162"/>
      <c r="B69" s="234">
        <v>511</v>
      </c>
      <c r="C69" s="171" t="s">
        <v>112</v>
      </c>
      <c r="D69" s="162"/>
      <c r="E69" s="162"/>
    </row>
    <row r="70" spans="1:5" x14ac:dyDescent="0.2">
      <c r="A70" s="162"/>
      <c r="B70" s="234">
        <v>512</v>
      </c>
      <c r="C70" s="172" t="s">
        <v>417</v>
      </c>
      <c r="D70" s="162"/>
      <c r="E70" s="162"/>
    </row>
    <row r="71" spans="1:5" x14ac:dyDescent="0.2">
      <c r="A71" s="162"/>
      <c r="B71" s="234">
        <v>513</v>
      </c>
      <c r="C71" s="166" t="s">
        <v>309</v>
      </c>
      <c r="D71" s="162"/>
      <c r="E71" s="162"/>
    </row>
    <row r="72" spans="1:5" x14ac:dyDescent="0.2">
      <c r="A72" s="162"/>
      <c r="B72" s="234">
        <v>514</v>
      </c>
      <c r="C72" s="166" t="s">
        <v>403</v>
      </c>
      <c r="D72" s="162"/>
      <c r="E72" s="162"/>
    </row>
    <row r="73" spans="1:5" x14ac:dyDescent="0.2">
      <c r="A73" s="162"/>
      <c r="B73" s="234">
        <v>601</v>
      </c>
      <c r="C73" s="171" t="s">
        <v>387</v>
      </c>
      <c r="D73" s="162"/>
      <c r="E73" s="162"/>
    </row>
    <row r="74" spans="1:5" x14ac:dyDescent="0.2">
      <c r="A74" s="162"/>
      <c r="B74" s="234">
        <v>602</v>
      </c>
      <c r="C74" s="168" t="s">
        <v>255</v>
      </c>
      <c r="D74" s="162"/>
      <c r="E74" s="162"/>
    </row>
    <row r="75" spans="1:5" x14ac:dyDescent="0.2">
      <c r="A75" s="162"/>
      <c r="B75" s="234">
        <v>603</v>
      </c>
      <c r="C75" s="166" t="s">
        <v>142</v>
      </c>
      <c r="D75" s="162"/>
      <c r="E75" s="162"/>
    </row>
    <row r="76" spans="1:5" x14ac:dyDescent="0.2">
      <c r="A76" s="162"/>
      <c r="B76" s="234">
        <v>604</v>
      </c>
      <c r="C76" s="171" t="s">
        <v>384</v>
      </c>
      <c r="D76" s="162"/>
      <c r="E76" s="162"/>
    </row>
    <row r="77" spans="1:5" x14ac:dyDescent="0.2">
      <c r="A77" s="162"/>
      <c r="B77" s="234">
        <v>605</v>
      </c>
      <c r="C77" s="166" t="s">
        <v>254</v>
      </c>
      <c r="D77" s="162"/>
      <c r="E77" s="162"/>
    </row>
    <row r="78" spans="1:5" x14ac:dyDescent="0.2">
      <c r="A78" s="162"/>
      <c r="B78" s="234">
        <v>606</v>
      </c>
      <c r="C78" s="166" t="s">
        <v>366</v>
      </c>
      <c r="D78" s="162"/>
      <c r="E78" s="162"/>
    </row>
    <row r="79" spans="1:5" x14ac:dyDescent="0.2">
      <c r="A79" s="162"/>
      <c r="B79" s="234">
        <v>607</v>
      </c>
      <c r="C79" s="176" t="s">
        <v>405</v>
      </c>
      <c r="D79" s="162"/>
      <c r="E79" s="162"/>
    </row>
    <row r="80" spans="1:5" ht="15" x14ac:dyDescent="0.2">
      <c r="A80" s="162"/>
      <c r="B80" s="234">
        <v>608</v>
      </c>
      <c r="C80" s="177" t="s">
        <v>191</v>
      </c>
      <c r="D80" s="162"/>
      <c r="E80" s="162"/>
    </row>
    <row r="81" spans="1:5" ht="15" x14ac:dyDescent="0.2">
      <c r="A81" s="162"/>
      <c r="B81" s="234">
        <v>609</v>
      </c>
      <c r="C81" s="178" t="s">
        <v>147</v>
      </c>
      <c r="D81" s="162"/>
      <c r="E81" s="162"/>
    </row>
    <row r="82" spans="1:5" ht="15" x14ac:dyDescent="0.2">
      <c r="A82" s="162"/>
      <c r="B82" s="234">
        <v>610</v>
      </c>
      <c r="C82" s="170" t="s">
        <v>108</v>
      </c>
      <c r="D82" s="162"/>
      <c r="E82" s="162"/>
    </row>
    <row r="83" spans="1:5" x14ac:dyDescent="0.2">
      <c r="A83" s="162"/>
      <c r="B83" s="234">
        <v>611</v>
      </c>
      <c r="C83" s="166" t="s">
        <v>207</v>
      </c>
      <c r="D83" s="162"/>
      <c r="E83" s="162"/>
    </row>
    <row r="84" spans="1:5" x14ac:dyDescent="0.2">
      <c r="A84" s="162"/>
      <c r="B84" s="234">
        <v>612</v>
      </c>
      <c r="C84" s="167" t="s">
        <v>120</v>
      </c>
      <c r="D84" s="162"/>
      <c r="E84" s="162"/>
    </row>
    <row r="85" spans="1:5" x14ac:dyDescent="0.2">
      <c r="A85" s="162"/>
      <c r="B85" s="234">
        <v>613</v>
      </c>
      <c r="C85" s="166" t="s">
        <v>249</v>
      </c>
      <c r="D85" s="162"/>
      <c r="E85" s="162"/>
    </row>
    <row r="86" spans="1:5" x14ac:dyDescent="0.2">
      <c r="A86" s="162"/>
      <c r="B86" s="234">
        <v>614</v>
      </c>
      <c r="C86" s="171" t="s">
        <v>411</v>
      </c>
      <c r="D86" s="162"/>
      <c r="E86" s="162"/>
    </row>
    <row r="87" spans="1:5" x14ac:dyDescent="0.2">
      <c r="A87" s="162"/>
      <c r="B87" s="234">
        <v>701</v>
      </c>
      <c r="C87" s="166" t="s">
        <v>421</v>
      </c>
      <c r="D87" s="162"/>
      <c r="E87" s="162"/>
    </row>
    <row r="88" spans="1:5" ht="15" x14ac:dyDescent="0.2">
      <c r="A88" s="162"/>
      <c r="B88" s="234">
        <v>702</v>
      </c>
      <c r="C88" s="175" t="s">
        <v>360</v>
      </c>
      <c r="D88" s="162"/>
      <c r="E88" s="162"/>
    </row>
    <row r="89" spans="1:5" x14ac:dyDescent="0.2">
      <c r="A89" s="162"/>
      <c r="B89" s="234">
        <v>703</v>
      </c>
      <c r="C89" s="176" t="s">
        <v>305</v>
      </c>
      <c r="D89" s="162"/>
      <c r="E89" s="162"/>
    </row>
    <row r="90" spans="1:5" x14ac:dyDescent="0.2">
      <c r="A90" s="162"/>
      <c r="B90" s="234">
        <v>704</v>
      </c>
      <c r="C90" s="166" t="s">
        <v>193</v>
      </c>
      <c r="D90" s="162"/>
      <c r="E90" s="162"/>
    </row>
    <row r="91" spans="1:5" x14ac:dyDescent="0.2">
      <c r="A91" s="162"/>
      <c r="B91" s="234">
        <v>705</v>
      </c>
      <c r="C91" s="167" t="s">
        <v>317</v>
      </c>
      <c r="D91" s="162"/>
      <c r="E91" s="162"/>
    </row>
    <row r="92" spans="1:5" x14ac:dyDescent="0.2">
      <c r="A92" s="162"/>
      <c r="B92" s="234">
        <v>706</v>
      </c>
      <c r="C92" s="164" t="s">
        <v>128</v>
      </c>
      <c r="D92" s="162"/>
      <c r="E92" s="162"/>
    </row>
    <row r="93" spans="1:5" x14ac:dyDescent="0.2">
      <c r="A93" s="162"/>
      <c r="B93" s="234">
        <v>707</v>
      </c>
      <c r="C93" s="164" t="s">
        <v>437</v>
      </c>
      <c r="D93" s="162"/>
      <c r="E93" s="162"/>
    </row>
    <row r="94" spans="1:5" x14ac:dyDescent="0.2">
      <c r="A94" s="162"/>
      <c r="B94" s="234">
        <v>708</v>
      </c>
      <c r="C94" s="171" t="s">
        <v>433</v>
      </c>
      <c r="D94" s="162"/>
      <c r="E94" s="162"/>
    </row>
    <row r="95" spans="1:5" x14ac:dyDescent="0.2">
      <c r="A95" s="162"/>
      <c r="B95" s="234">
        <v>709</v>
      </c>
      <c r="C95" s="168" t="s">
        <v>414</v>
      </c>
      <c r="D95" s="162"/>
      <c r="E95" s="162"/>
    </row>
    <row r="96" spans="1:5" x14ac:dyDescent="0.2">
      <c r="A96" s="162"/>
      <c r="B96" s="234">
        <v>710</v>
      </c>
      <c r="C96" s="166" t="s">
        <v>156</v>
      </c>
      <c r="D96" s="162"/>
      <c r="E96" s="162"/>
    </row>
    <row r="97" spans="1:5" x14ac:dyDescent="0.2">
      <c r="A97" s="162"/>
      <c r="B97" s="234">
        <v>711</v>
      </c>
      <c r="C97" s="164" t="s">
        <v>352</v>
      </c>
      <c r="D97" s="162"/>
      <c r="E97" s="162"/>
    </row>
    <row r="98" spans="1:5" x14ac:dyDescent="0.2">
      <c r="A98" s="162"/>
      <c r="B98" s="234">
        <v>712</v>
      </c>
      <c r="C98" s="176" t="s">
        <v>129</v>
      </c>
      <c r="D98" s="162"/>
      <c r="E98" s="162"/>
    </row>
    <row r="99" spans="1:5" x14ac:dyDescent="0.2">
      <c r="A99" s="162"/>
      <c r="B99" s="234">
        <v>713</v>
      </c>
      <c r="C99" s="166" t="s">
        <v>529</v>
      </c>
      <c r="D99" s="162"/>
      <c r="E99" s="162"/>
    </row>
    <row r="100" spans="1:5" x14ac:dyDescent="0.2">
      <c r="A100" s="162"/>
      <c r="B100" s="234">
        <v>714</v>
      </c>
      <c r="C100" s="171" t="s">
        <v>186</v>
      </c>
      <c r="D100" s="162"/>
      <c r="E100" s="162"/>
    </row>
    <row r="101" spans="1:5" x14ac:dyDescent="0.2">
      <c r="A101" s="162"/>
      <c r="B101" s="234">
        <v>715</v>
      </c>
      <c r="C101" s="176" t="s">
        <v>186</v>
      </c>
      <c r="D101" s="162"/>
      <c r="E101" s="162"/>
    </row>
    <row r="102" spans="1:5" x14ac:dyDescent="0.2">
      <c r="A102" s="162"/>
      <c r="B102" s="234">
        <v>716</v>
      </c>
      <c r="C102" s="166" t="s">
        <v>256</v>
      </c>
      <c r="D102" s="162"/>
      <c r="E102" s="162"/>
    </row>
    <row r="103" spans="1:5" x14ac:dyDescent="0.2">
      <c r="A103" s="162"/>
      <c r="B103" s="234">
        <v>717</v>
      </c>
      <c r="C103" s="166" t="s">
        <v>190</v>
      </c>
      <c r="D103" s="162"/>
      <c r="E103" s="162"/>
    </row>
    <row r="104" spans="1:5" ht="15" x14ac:dyDescent="0.2">
      <c r="A104" s="162"/>
      <c r="B104" s="234">
        <v>718</v>
      </c>
      <c r="C104" s="175" t="s">
        <v>320</v>
      </c>
      <c r="D104" s="162"/>
      <c r="E104" s="162"/>
    </row>
    <row r="105" spans="1:5" x14ac:dyDescent="0.2">
      <c r="A105" s="162"/>
      <c r="B105" s="234">
        <v>719</v>
      </c>
      <c r="C105" s="166" t="s">
        <v>320</v>
      </c>
      <c r="D105" s="162"/>
      <c r="E105" s="162"/>
    </row>
    <row r="106" spans="1:5" x14ac:dyDescent="0.2">
      <c r="A106" s="162"/>
      <c r="B106" s="234">
        <v>801</v>
      </c>
      <c r="C106" s="166" t="s">
        <v>528</v>
      </c>
      <c r="D106" s="162"/>
      <c r="E106" s="162"/>
    </row>
    <row r="107" spans="1:5" x14ac:dyDescent="0.2">
      <c r="A107" s="162"/>
      <c r="B107" s="234">
        <v>802</v>
      </c>
      <c r="C107" s="166" t="s">
        <v>303</v>
      </c>
      <c r="D107" s="162"/>
      <c r="E107" s="162"/>
    </row>
    <row r="108" spans="1:5" x14ac:dyDescent="0.2">
      <c r="A108" s="162"/>
      <c r="B108" s="234">
        <v>803</v>
      </c>
      <c r="C108" s="166" t="s">
        <v>410</v>
      </c>
      <c r="D108" s="162"/>
      <c r="E108" s="162"/>
    </row>
    <row r="109" spans="1:5" x14ac:dyDescent="0.2">
      <c r="A109" s="162"/>
      <c r="B109" s="234">
        <v>804</v>
      </c>
      <c r="C109" s="166" t="s">
        <v>380</v>
      </c>
      <c r="D109" s="162"/>
      <c r="E109" s="162"/>
    </row>
    <row r="110" spans="1:5" x14ac:dyDescent="0.2">
      <c r="A110" s="162"/>
      <c r="B110" s="234">
        <v>805</v>
      </c>
      <c r="C110" s="168" t="s">
        <v>397</v>
      </c>
      <c r="D110" s="162"/>
      <c r="E110" s="162"/>
    </row>
    <row r="111" spans="1:5" x14ac:dyDescent="0.2">
      <c r="A111" s="162"/>
      <c r="B111" s="234">
        <v>806</v>
      </c>
      <c r="C111" s="169" t="s">
        <v>399</v>
      </c>
      <c r="D111" s="162"/>
      <c r="E111" s="162"/>
    </row>
    <row r="112" spans="1:5" x14ac:dyDescent="0.2">
      <c r="A112" s="162"/>
      <c r="B112" s="234">
        <v>807</v>
      </c>
      <c r="C112" s="166" t="s">
        <v>402</v>
      </c>
      <c r="D112" s="162"/>
      <c r="E112" s="162"/>
    </row>
    <row r="113" spans="1:5" x14ac:dyDescent="0.2">
      <c r="A113" s="162"/>
      <c r="B113" s="234">
        <v>808</v>
      </c>
      <c r="C113" s="176" t="s">
        <v>164</v>
      </c>
      <c r="D113" s="162"/>
      <c r="E113" s="162"/>
    </row>
    <row r="114" spans="1:5" x14ac:dyDescent="0.2">
      <c r="A114" s="162"/>
      <c r="B114" s="234">
        <v>901</v>
      </c>
      <c r="C114" s="167" t="s">
        <v>297</v>
      </c>
      <c r="D114" s="162"/>
      <c r="E114" s="162"/>
    </row>
    <row r="115" spans="1:5" x14ac:dyDescent="0.2">
      <c r="A115" s="162"/>
      <c r="B115" s="234">
        <v>902</v>
      </c>
      <c r="C115" s="172" t="s">
        <v>313</v>
      </c>
      <c r="D115" s="162"/>
      <c r="E115" s="162"/>
    </row>
    <row r="116" spans="1:5" x14ac:dyDescent="0.2">
      <c r="A116" s="162"/>
      <c r="B116" s="234">
        <v>903</v>
      </c>
      <c r="C116" s="166" t="s">
        <v>188</v>
      </c>
      <c r="D116" s="162"/>
      <c r="E116" s="162"/>
    </row>
    <row r="117" spans="1:5" ht="15" x14ac:dyDescent="0.2">
      <c r="A117" s="162"/>
      <c r="B117" s="234">
        <v>904</v>
      </c>
      <c r="C117" s="179" t="s">
        <v>427</v>
      </c>
      <c r="D117" s="162"/>
      <c r="E117" s="162"/>
    </row>
    <row r="118" spans="1:5" x14ac:dyDescent="0.2">
      <c r="A118" s="162"/>
      <c r="B118" s="234">
        <v>905</v>
      </c>
      <c r="C118" s="180" t="s">
        <v>257</v>
      </c>
      <c r="D118" s="162"/>
      <c r="E118" s="162"/>
    </row>
    <row r="119" spans="1:5" x14ac:dyDescent="0.2">
      <c r="A119" s="162"/>
      <c r="B119" s="234">
        <v>906</v>
      </c>
      <c r="C119" s="167" t="s">
        <v>395</v>
      </c>
      <c r="D119" s="162"/>
      <c r="E119" s="162"/>
    </row>
    <row r="120" spans="1:5" x14ac:dyDescent="0.2">
      <c r="A120" s="162"/>
      <c r="B120" s="234">
        <v>907</v>
      </c>
      <c r="C120" s="166" t="s">
        <v>137</v>
      </c>
      <c r="D120" s="162"/>
      <c r="E120" s="162"/>
    </row>
    <row r="121" spans="1:5" x14ac:dyDescent="0.2">
      <c r="A121" s="162"/>
      <c r="B121" s="234">
        <v>908</v>
      </c>
      <c r="C121" s="166" t="s">
        <v>232</v>
      </c>
      <c r="D121" s="162"/>
      <c r="E121" s="162"/>
    </row>
    <row r="122" spans="1:5" x14ac:dyDescent="0.2">
      <c r="A122" s="162"/>
      <c r="B122" s="234">
        <v>909</v>
      </c>
      <c r="C122" s="164" t="s">
        <v>426</v>
      </c>
      <c r="D122" s="162"/>
      <c r="E122" s="162"/>
    </row>
    <row r="123" spans="1:5" x14ac:dyDescent="0.2">
      <c r="A123" s="162"/>
      <c r="B123" s="234">
        <v>910</v>
      </c>
      <c r="C123" s="169" t="s">
        <v>401</v>
      </c>
      <c r="D123" s="162"/>
      <c r="E123" s="162"/>
    </row>
    <row r="124" spans="1:5" x14ac:dyDescent="0.2">
      <c r="A124" s="162"/>
      <c r="B124" s="234">
        <v>911</v>
      </c>
      <c r="C124" s="166" t="s">
        <v>148</v>
      </c>
      <c r="D124" s="162"/>
      <c r="E124" s="162"/>
    </row>
    <row r="125" spans="1:5" x14ac:dyDescent="0.2">
      <c r="A125" s="162"/>
      <c r="B125" s="234">
        <v>912</v>
      </c>
      <c r="C125" s="166" t="s">
        <v>439</v>
      </c>
      <c r="D125" s="162"/>
      <c r="E125" s="162"/>
    </row>
    <row r="126" spans="1:5" x14ac:dyDescent="0.2">
      <c r="A126" s="162"/>
      <c r="B126" s="234">
        <v>913</v>
      </c>
      <c r="C126" s="181" t="s">
        <v>214</v>
      </c>
      <c r="D126" s="162"/>
      <c r="E126" s="162"/>
    </row>
    <row r="127" spans="1:5" ht="15" x14ac:dyDescent="0.2">
      <c r="A127" s="162"/>
      <c r="B127" s="234">
        <v>914</v>
      </c>
      <c r="C127" s="170" t="s">
        <v>353</v>
      </c>
      <c r="D127" s="162"/>
      <c r="E127" s="162"/>
    </row>
    <row r="128" spans="1:5" ht="15" x14ac:dyDescent="0.2">
      <c r="A128" s="162"/>
      <c r="B128" s="234">
        <v>915</v>
      </c>
      <c r="C128" s="175" t="s">
        <v>315</v>
      </c>
      <c r="D128" s="162"/>
      <c r="E128" s="162"/>
    </row>
    <row r="129" spans="1:5" x14ac:dyDescent="0.2">
      <c r="A129" s="162"/>
      <c r="B129" s="234">
        <v>916</v>
      </c>
      <c r="C129" s="169" t="s">
        <v>196</v>
      </c>
      <c r="D129" s="162"/>
      <c r="E129" s="162"/>
    </row>
    <row r="130" spans="1:5" ht="15" x14ac:dyDescent="0.2">
      <c r="A130" s="162"/>
      <c r="B130" s="234">
        <v>917</v>
      </c>
      <c r="C130" s="175" t="s">
        <v>210</v>
      </c>
      <c r="D130" s="162"/>
      <c r="E130" s="162"/>
    </row>
    <row r="131" spans="1:5" x14ac:dyDescent="0.2">
      <c r="A131" s="162"/>
      <c r="B131" s="234">
        <v>918</v>
      </c>
      <c r="C131" s="171" t="s">
        <v>294</v>
      </c>
      <c r="D131" s="162"/>
      <c r="E131" s="162"/>
    </row>
    <row r="132" spans="1:5" x14ac:dyDescent="0.2">
      <c r="A132" s="162"/>
      <c r="B132" s="234">
        <v>919</v>
      </c>
      <c r="C132" s="171" t="s">
        <v>282</v>
      </c>
      <c r="D132" s="162"/>
      <c r="E132" s="162"/>
    </row>
    <row r="133" spans="1:5" ht="15" x14ac:dyDescent="0.2">
      <c r="A133" s="162"/>
      <c r="B133" s="234">
        <v>920</v>
      </c>
      <c r="C133" s="170" t="s">
        <v>300</v>
      </c>
      <c r="D133" s="162"/>
      <c r="E133" s="162"/>
    </row>
    <row r="134" spans="1:5" x14ac:dyDescent="0.2">
      <c r="A134" s="162"/>
      <c r="B134" s="234">
        <v>921</v>
      </c>
      <c r="C134" s="166" t="s">
        <v>237</v>
      </c>
      <c r="D134" s="162"/>
      <c r="E134" s="162"/>
    </row>
    <row r="135" spans="1:5" ht="15" x14ac:dyDescent="0.2">
      <c r="A135" s="162"/>
      <c r="B135" s="234">
        <v>922</v>
      </c>
      <c r="C135" s="175" t="s">
        <v>416</v>
      </c>
      <c r="D135" s="162"/>
      <c r="E135" s="162"/>
    </row>
    <row r="136" spans="1:5" x14ac:dyDescent="0.2">
      <c r="A136" s="162"/>
      <c r="B136" s="234">
        <v>923</v>
      </c>
      <c r="C136" s="168" t="s">
        <v>202</v>
      </c>
      <c r="D136" s="162"/>
      <c r="E136" s="162"/>
    </row>
    <row r="137" spans="1:5" x14ac:dyDescent="0.2">
      <c r="A137" s="162"/>
      <c r="B137" s="234">
        <v>924</v>
      </c>
      <c r="C137" s="167" t="s">
        <v>361</v>
      </c>
      <c r="D137" s="162"/>
      <c r="E137" s="162"/>
    </row>
    <row r="138" spans="1:5" x14ac:dyDescent="0.2">
      <c r="A138" s="162"/>
      <c r="B138" s="234">
        <v>1001</v>
      </c>
      <c r="C138" s="176" t="s">
        <v>304</v>
      </c>
      <c r="D138" s="162"/>
      <c r="E138" s="162"/>
    </row>
    <row r="139" spans="1:5" x14ac:dyDescent="0.2">
      <c r="A139" s="162"/>
      <c r="B139" s="234">
        <v>1002</v>
      </c>
      <c r="C139" s="169" t="s">
        <v>134</v>
      </c>
      <c r="D139" s="162"/>
      <c r="E139" s="162"/>
    </row>
    <row r="140" spans="1:5" x14ac:dyDescent="0.2">
      <c r="A140" s="162"/>
      <c r="B140" s="234">
        <v>1003</v>
      </c>
      <c r="C140" s="166" t="s">
        <v>581</v>
      </c>
      <c r="D140" s="162"/>
      <c r="E140" s="162"/>
    </row>
    <row r="141" spans="1:5" ht="15" x14ac:dyDescent="0.25">
      <c r="A141" s="162"/>
      <c r="B141" s="234">
        <v>1004</v>
      </c>
      <c r="C141" s="163" t="s">
        <v>194</v>
      </c>
      <c r="D141" s="162"/>
      <c r="E141" s="162"/>
    </row>
    <row r="142" spans="1:5" x14ac:dyDescent="0.2">
      <c r="A142" s="162"/>
      <c r="B142" s="234">
        <v>1005</v>
      </c>
      <c r="C142" s="164" t="s">
        <v>219</v>
      </c>
      <c r="D142" s="162"/>
      <c r="E142" s="162"/>
    </row>
    <row r="143" spans="1:5" x14ac:dyDescent="0.2">
      <c r="A143" s="162"/>
      <c r="B143" s="234">
        <v>1006</v>
      </c>
      <c r="C143" s="168" t="s">
        <v>376</v>
      </c>
      <c r="D143" s="162"/>
      <c r="E143" s="162"/>
    </row>
    <row r="144" spans="1:5" x14ac:dyDescent="0.2">
      <c r="A144" s="162"/>
      <c r="B144" s="234">
        <v>1007</v>
      </c>
      <c r="C144" s="172" t="s">
        <v>183</v>
      </c>
      <c r="D144" s="162"/>
      <c r="E144" s="162"/>
    </row>
    <row r="145" spans="1:5" ht="15" x14ac:dyDescent="0.25">
      <c r="A145" s="162"/>
      <c r="B145" s="234">
        <v>1008</v>
      </c>
      <c r="C145" s="163" t="s">
        <v>440</v>
      </c>
      <c r="D145" s="162"/>
      <c r="E145" s="162"/>
    </row>
    <row r="146" spans="1:5" x14ac:dyDescent="0.2">
      <c r="A146" s="162"/>
      <c r="B146" s="234">
        <v>1009</v>
      </c>
      <c r="C146" s="166" t="s">
        <v>157</v>
      </c>
      <c r="D146" s="162"/>
      <c r="E146" s="162"/>
    </row>
    <row r="147" spans="1:5" ht="15" x14ac:dyDescent="0.25">
      <c r="A147" s="162"/>
      <c r="B147" s="234">
        <v>1010</v>
      </c>
      <c r="C147" s="163" t="s">
        <v>270</v>
      </c>
      <c r="D147" s="162"/>
      <c r="E147" s="162"/>
    </row>
    <row r="148" spans="1:5" ht="15" x14ac:dyDescent="0.2">
      <c r="A148" s="162"/>
      <c r="B148" s="234">
        <v>1011</v>
      </c>
      <c r="C148" s="182" t="s">
        <v>178</v>
      </c>
      <c r="D148" s="162"/>
      <c r="E148" s="162"/>
    </row>
    <row r="149" spans="1:5" ht="15" x14ac:dyDescent="0.25">
      <c r="A149" s="162"/>
      <c r="B149" s="234">
        <v>1012</v>
      </c>
      <c r="C149" s="163" t="s">
        <v>347</v>
      </c>
      <c r="D149" s="162"/>
      <c r="E149" s="162"/>
    </row>
    <row r="150" spans="1:5" x14ac:dyDescent="0.2">
      <c r="A150" s="162"/>
      <c r="B150" s="234">
        <v>1013</v>
      </c>
      <c r="C150" s="166" t="s">
        <v>176</v>
      </c>
      <c r="D150" s="162"/>
      <c r="E150" s="162"/>
    </row>
    <row r="151" spans="1:5" x14ac:dyDescent="0.2">
      <c r="A151" s="162"/>
      <c r="B151" s="234">
        <v>1014</v>
      </c>
      <c r="C151" s="172" t="s">
        <v>146</v>
      </c>
      <c r="D151" s="162"/>
      <c r="E151" s="162"/>
    </row>
    <row r="152" spans="1:5" ht="15" x14ac:dyDescent="0.2">
      <c r="A152" s="162"/>
      <c r="B152" s="234">
        <v>1015</v>
      </c>
      <c r="C152" s="170" t="s">
        <v>583</v>
      </c>
      <c r="D152" s="162"/>
      <c r="E152" s="162"/>
    </row>
    <row r="153" spans="1:5" x14ac:dyDescent="0.2">
      <c r="A153" s="162"/>
      <c r="B153" s="234">
        <v>1016</v>
      </c>
      <c r="C153" s="166" t="s">
        <v>177</v>
      </c>
      <c r="D153" s="162"/>
      <c r="E153" s="162"/>
    </row>
    <row r="154" spans="1:5" x14ac:dyDescent="0.2">
      <c r="A154" s="162"/>
      <c r="B154" s="234">
        <v>1017</v>
      </c>
      <c r="C154" s="166" t="s">
        <v>396</v>
      </c>
      <c r="D154" s="162"/>
      <c r="E154" s="162"/>
    </row>
    <row r="155" spans="1:5" x14ac:dyDescent="0.2">
      <c r="A155" s="162"/>
      <c r="B155" s="234">
        <v>1018</v>
      </c>
      <c r="C155" s="164" t="s">
        <v>275</v>
      </c>
      <c r="D155" s="162"/>
      <c r="E155" s="162"/>
    </row>
    <row r="156" spans="1:5" x14ac:dyDescent="0.2">
      <c r="A156" s="162"/>
      <c r="B156" s="234">
        <v>1019</v>
      </c>
      <c r="C156" s="171" t="s">
        <v>209</v>
      </c>
      <c r="D156" s="162"/>
      <c r="E156" s="162"/>
    </row>
    <row r="157" spans="1:5" x14ac:dyDescent="0.2">
      <c r="A157" s="162"/>
      <c r="B157" s="234">
        <v>1020</v>
      </c>
      <c r="C157" s="171" t="s">
        <v>398</v>
      </c>
      <c r="D157" s="162"/>
      <c r="E157" s="162"/>
    </row>
    <row r="158" spans="1:5" x14ac:dyDescent="0.2">
      <c r="A158" s="162"/>
      <c r="B158" s="234">
        <v>1021</v>
      </c>
      <c r="C158" s="166" t="s">
        <v>369</v>
      </c>
      <c r="D158" s="162"/>
      <c r="E158" s="162"/>
    </row>
    <row r="159" spans="1:5" x14ac:dyDescent="0.2">
      <c r="A159" s="162"/>
      <c r="B159" s="234">
        <v>1101</v>
      </c>
      <c r="C159" s="166" t="s">
        <v>442</v>
      </c>
      <c r="D159" s="162"/>
      <c r="E159" s="162"/>
    </row>
    <row r="160" spans="1:5" x14ac:dyDescent="0.2">
      <c r="A160" s="162"/>
      <c r="B160" s="234">
        <v>1102</v>
      </c>
      <c r="C160" s="169" t="s">
        <v>116</v>
      </c>
      <c r="D160" s="162"/>
      <c r="E160" s="162"/>
    </row>
    <row r="161" spans="1:5" ht="15" x14ac:dyDescent="0.2">
      <c r="A161" s="162"/>
      <c r="B161" s="234">
        <v>1103</v>
      </c>
      <c r="C161" s="175" t="s">
        <v>419</v>
      </c>
      <c r="D161" s="162"/>
      <c r="E161" s="162"/>
    </row>
    <row r="162" spans="1:5" x14ac:dyDescent="0.2">
      <c r="A162" s="162"/>
      <c r="B162" s="234">
        <v>1104</v>
      </c>
      <c r="C162" s="172" t="s">
        <v>364</v>
      </c>
      <c r="D162" s="162"/>
      <c r="E162" s="162"/>
    </row>
    <row r="163" spans="1:5" x14ac:dyDescent="0.2">
      <c r="A163" s="162"/>
      <c r="B163" s="234">
        <v>1105</v>
      </c>
      <c r="C163" s="166" t="s">
        <v>386</v>
      </c>
      <c r="D163" s="162"/>
      <c r="E163" s="162"/>
    </row>
    <row r="164" spans="1:5" x14ac:dyDescent="0.2">
      <c r="A164" s="162"/>
      <c r="B164" s="234">
        <v>1106</v>
      </c>
      <c r="C164" s="166" t="s">
        <v>118</v>
      </c>
      <c r="D164" s="162"/>
      <c r="E164" s="162"/>
    </row>
    <row r="165" spans="1:5" x14ac:dyDescent="0.2">
      <c r="A165" s="162"/>
      <c r="B165" s="234">
        <v>1107</v>
      </c>
      <c r="C165" s="166" t="s">
        <v>310</v>
      </c>
      <c r="D165" s="162"/>
      <c r="E165" s="162"/>
    </row>
    <row r="166" spans="1:5" x14ac:dyDescent="0.2">
      <c r="A166" s="162"/>
      <c r="B166" s="234">
        <v>1108</v>
      </c>
      <c r="C166" s="171" t="s">
        <v>276</v>
      </c>
      <c r="D166" s="162"/>
      <c r="E166" s="162"/>
    </row>
    <row r="167" spans="1:5" x14ac:dyDescent="0.2">
      <c r="A167" s="162"/>
      <c r="B167" s="234">
        <v>1109</v>
      </c>
      <c r="C167" s="172" t="s">
        <v>404</v>
      </c>
      <c r="D167" s="162"/>
      <c r="E167" s="162"/>
    </row>
    <row r="168" spans="1:5" x14ac:dyDescent="0.2">
      <c r="A168" s="162"/>
      <c r="B168" s="234">
        <v>1201</v>
      </c>
      <c r="C168" s="166" t="s">
        <v>356</v>
      </c>
      <c r="D168" s="162"/>
      <c r="E168" s="162"/>
    </row>
    <row r="169" spans="1:5" x14ac:dyDescent="0.2">
      <c r="A169" s="162"/>
      <c r="B169" s="234">
        <v>1202</v>
      </c>
      <c r="C169" s="166" t="s">
        <v>362</v>
      </c>
      <c r="D169" s="162"/>
      <c r="E169" s="162"/>
    </row>
    <row r="170" spans="1:5" ht="15" x14ac:dyDescent="0.25">
      <c r="A170" s="162"/>
      <c r="B170" s="234">
        <v>1203</v>
      </c>
      <c r="C170" s="163" t="s">
        <v>236</v>
      </c>
      <c r="D170" s="162"/>
      <c r="E170" s="162"/>
    </row>
    <row r="171" spans="1:5" x14ac:dyDescent="0.2">
      <c r="A171" s="162"/>
      <c r="B171" s="234">
        <v>1204</v>
      </c>
      <c r="C171" s="166" t="s">
        <v>264</v>
      </c>
      <c r="D171" s="162"/>
      <c r="E171" s="162"/>
    </row>
    <row r="172" spans="1:5" x14ac:dyDescent="0.2">
      <c r="A172" s="162"/>
      <c r="B172" s="234">
        <v>1205</v>
      </c>
      <c r="C172" s="169" t="s">
        <v>149</v>
      </c>
      <c r="D172" s="162"/>
      <c r="E172" s="162"/>
    </row>
    <row r="173" spans="1:5" x14ac:dyDescent="0.2">
      <c r="A173" s="162"/>
      <c r="B173" s="234">
        <v>1206</v>
      </c>
      <c r="C173" s="169" t="s">
        <v>389</v>
      </c>
      <c r="D173" s="162"/>
      <c r="E173" s="162"/>
    </row>
    <row r="174" spans="1:5" x14ac:dyDescent="0.2">
      <c r="A174" s="162"/>
      <c r="B174" s="234">
        <v>1207</v>
      </c>
      <c r="C174" s="180" t="s">
        <v>182</v>
      </c>
      <c r="D174" s="162"/>
      <c r="E174" s="162"/>
    </row>
    <row r="175" spans="1:5" x14ac:dyDescent="0.2">
      <c r="A175" s="162"/>
      <c r="B175" s="234">
        <v>1208</v>
      </c>
      <c r="C175" s="168" t="s">
        <v>354</v>
      </c>
      <c r="D175" s="162"/>
      <c r="E175" s="162"/>
    </row>
    <row r="176" spans="1:5" x14ac:dyDescent="0.2">
      <c r="A176" s="162"/>
      <c r="B176" s="234">
        <v>1209</v>
      </c>
      <c r="C176" s="166" t="s">
        <v>218</v>
      </c>
      <c r="D176" s="162"/>
      <c r="E176" s="162"/>
    </row>
    <row r="177" spans="1:5" x14ac:dyDescent="0.2">
      <c r="A177" s="162"/>
      <c r="B177" s="234">
        <v>1210</v>
      </c>
      <c r="C177" s="166" t="s">
        <v>280</v>
      </c>
      <c r="D177" s="162"/>
      <c r="E177" s="162"/>
    </row>
    <row r="178" spans="1:5" x14ac:dyDescent="0.2">
      <c r="A178" s="162"/>
      <c r="B178" s="234">
        <v>1211</v>
      </c>
      <c r="C178" s="166" t="s">
        <v>231</v>
      </c>
      <c r="D178" s="162"/>
      <c r="E178" s="162"/>
    </row>
    <row r="179" spans="1:5" x14ac:dyDescent="0.2">
      <c r="A179" s="162"/>
      <c r="B179" s="234">
        <v>1212</v>
      </c>
      <c r="C179" s="169" t="s">
        <v>169</v>
      </c>
      <c r="D179" s="162"/>
      <c r="E179" s="162"/>
    </row>
    <row r="180" spans="1:5" ht="15" x14ac:dyDescent="0.2">
      <c r="A180" s="162"/>
      <c r="B180" s="234">
        <v>1213</v>
      </c>
      <c r="C180" s="175" t="s">
        <v>332</v>
      </c>
      <c r="D180" s="162"/>
      <c r="E180" s="162"/>
    </row>
    <row r="181" spans="1:5" x14ac:dyDescent="0.2">
      <c r="A181" s="162"/>
      <c r="B181" s="234">
        <v>1214</v>
      </c>
      <c r="C181" s="172" t="s">
        <v>348</v>
      </c>
      <c r="D181" s="162"/>
      <c r="E181" s="162"/>
    </row>
    <row r="182" spans="1:5" x14ac:dyDescent="0.2">
      <c r="A182" s="162"/>
      <c r="B182" s="234">
        <v>1215</v>
      </c>
      <c r="C182" s="180" t="s">
        <v>154</v>
      </c>
      <c r="D182" s="162"/>
      <c r="E182" s="162"/>
    </row>
    <row r="183" spans="1:5" x14ac:dyDescent="0.2">
      <c r="A183" s="162"/>
      <c r="B183" s="234">
        <v>1216</v>
      </c>
      <c r="C183" s="166" t="s">
        <v>221</v>
      </c>
      <c r="D183" s="162"/>
      <c r="E183" s="162"/>
    </row>
    <row r="184" spans="1:5" x14ac:dyDescent="0.2">
      <c r="A184" s="162"/>
      <c r="B184" s="234">
        <v>1217</v>
      </c>
      <c r="C184" s="168" t="s">
        <v>285</v>
      </c>
      <c r="D184" s="162"/>
      <c r="E184" s="162"/>
    </row>
    <row r="185" spans="1:5" x14ac:dyDescent="0.2">
      <c r="A185" s="162"/>
      <c r="B185" s="234">
        <v>1218</v>
      </c>
      <c r="C185" s="166" t="s">
        <v>266</v>
      </c>
      <c r="D185" s="162"/>
      <c r="E185" s="162"/>
    </row>
    <row r="186" spans="1:5" x14ac:dyDescent="0.2">
      <c r="A186" s="162"/>
      <c r="B186" s="234">
        <v>1219</v>
      </c>
      <c r="C186" s="172" t="s">
        <v>235</v>
      </c>
      <c r="D186" s="162"/>
      <c r="E186" s="162"/>
    </row>
    <row r="187" spans="1:5" x14ac:dyDescent="0.2">
      <c r="A187" s="162"/>
      <c r="B187" s="234">
        <v>1220</v>
      </c>
      <c r="C187" s="167" t="s">
        <v>357</v>
      </c>
      <c r="D187" s="162"/>
      <c r="E187" s="162"/>
    </row>
    <row r="188" spans="1:5" x14ac:dyDescent="0.2">
      <c r="A188" s="162"/>
      <c r="B188" s="234">
        <v>1221</v>
      </c>
      <c r="C188" s="171" t="s">
        <v>161</v>
      </c>
      <c r="D188" s="162"/>
      <c r="E188" s="162"/>
    </row>
    <row r="189" spans="1:5" x14ac:dyDescent="0.2">
      <c r="A189" s="162"/>
      <c r="B189" s="234">
        <v>1222</v>
      </c>
      <c r="C189" s="166" t="s">
        <v>388</v>
      </c>
      <c r="D189" s="162"/>
      <c r="E189" s="162"/>
    </row>
    <row r="190" spans="1:5" ht="15" x14ac:dyDescent="0.2">
      <c r="A190" s="162"/>
      <c r="B190" s="234">
        <v>1223</v>
      </c>
      <c r="C190" s="175" t="s">
        <v>260</v>
      </c>
      <c r="D190" s="162"/>
      <c r="E190" s="162"/>
    </row>
    <row r="191" spans="1:5" x14ac:dyDescent="0.2">
      <c r="A191" s="162"/>
      <c r="B191" s="234">
        <v>1224</v>
      </c>
      <c r="C191" s="180" t="s">
        <v>425</v>
      </c>
      <c r="D191" s="162"/>
      <c r="E191" s="162"/>
    </row>
    <row r="192" spans="1:5" x14ac:dyDescent="0.2">
      <c r="A192" s="162"/>
      <c r="B192" s="234">
        <v>1225</v>
      </c>
      <c r="C192" s="166" t="s">
        <v>238</v>
      </c>
      <c r="D192" s="162"/>
      <c r="E192" s="162"/>
    </row>
    <row r="193" spans="1:5" x14ac:dyDescent="0.2">
      <c r="A193" s="162"/>
      <c r="B193" s="234">
        <v>1226</v>
      </c>
      <c r="C193" s="166" t="s">
        <v>150</v>
      </c>
      <c r="D193" s="162"/>
      <c r="E193" s="162"/>
    </row>
    <row r="194" spans="1:5" x14ac:dyDescent="0.2">
      <c r="A194" s="162"/>
      <c r="B194" s="234">
        <v>1227</v>
      </c>
      <c r="C194" s="167" t="s">
        <v>307</v>
      </c>
      <c r="D194" s="162"/>
      <c r="E194" s="162"/>
    </row>
    <row r="195" spans="1:5" x14ac:dyDescent="0.2">
      <c r="A195" s="162"/>
      <c r="B195" s="234">
        <v>1228</v>
      </c>
      <c r="C195" s="169" t="s">
        <v>229</v>
      </c>
      <c r="D195" s="162"/>
      <c r="E195" s="162"/>
    </row>
    <row r="196" spans="1:5" x14ac:dyDescent="0.2">
      <c r="A196" s="162"/>
      <c r="B196" s="234">
        <v>1229</v>
      </c>
      <c r="C196" s="166" t="s">
        <v>372</v>
      </c>
      <c r="D196" s="162"/>
      <c r="E196" s="162"/>
    </row>
    <row r="197" spans="1:5" x14ac:dyDescent="0.2">
      <c r="A197" s="162"/>
      <c r="B197" s="234">
        <v>1230</v>
      </c>
      <c r="C197" s="180" t="s">
        <v>409</v>
      </c>
      <c r="D197" s="162"/>
      <c r="E197" s="162"/>
    </row>
    <row r="198" spans="1:5" x14ac:dyDescent="0.2">
      <c r="A198" s="162"/>
      <c r="B198" s="234">
        <v>1301</v>
      </c>
      <c r="C198" s="172" t="s">
        <v>279</v>
      </c>
      <c r="D198" s="162"/>
      <c r="E198" s="162"/>
    </row>
    <row r="199" spans="1:5" x14ac:dyDescent="0.2">
      <c r="A199" s="162"/>
      <c r="B199" s="234">
        <v>1302</v>
      </c>
      <c r="C199" s="172" t="s">
        <v>390</v>
      </c>
      <c r="D199" s="162"/>
      <c r="E199" s="162"/>
    </row>
    <row r="200" spans="1:5" x14ac:dyDescent="0.2">
      <c r="A200" s="162"/>
      <c r="B200" s="234">
        <v>1303</v>
      </c>
      <c r="C200" s="166" t="s">
        <v>230</v>
      </c>
      <c r="D200" s="162"/>
      <c r="E200" s="162"/>
    </row>
    <row r="201" spans="1:5" x14ac:dyDescent="0.2">
      <c r="A201" s="162"/>
      <c r="B201" s="234">
        <v>1304</v>
      </c>
      <c r="C201" s="166" t="s">
        <v>580</v>
      </c>
      <c r="D201" s="162"/>
      <c r="E201" s="162"/>
    </row>
    <row r="202" spans="1:5" x14ac:dyDescent="0.2">
      <c r="A202" s="162"/>
      <c r="B202" s="234">
        <v>1305</v>
      </c>
      <c r="C202" s="171" t="s">
        <v>259</v>
      </c>
      <c r="D202" s="162"/>
      <c r="E202" s="162"/>
    </row>
    <row r="203" spans="1:5" x14ac:dyDescent="0.2">
      <c r="A203" s="162"/>
      <c r="B203" s="234">
        <v>1306</v>
      </c>
      <c r="C203" s="166" t="s">
        <v>268</v>
      </c>
      <c r="D203" s="162"/>
      <c r="E203" s="162"/>
    </row>
    <row r="204" spans="1:5" x14ac:dyDescent="0.2">
      <c r="A204" s="162"/>
      <c r="B204" s="234">
        <v>1307</v>
      </c>
      <c r="C204" s="176" t="s">
        <v>337</v>
      </c>
      <c r="D204" s="162"/>
      <c r="E204" s="162"/>
    </row>
    <row r="205" spans="1:5" x14ac:dyDescent="0.2">
      <c r="A205" s="162"/>
      <c r="B205" s="234">
        <v>1308</v>
      </c>
      <c r="C205" s="166" t="s">
        <v>319</v>
      </c>
      <c r="D205" s="162"/>
      <c r="E205" s="162"/>
    </row>
    <row r="206" spans="1:5" x14ac:dyDescent="0.2">
      <c r="A206" s="162"/>
      <c r="B206" s="234">
        <v>1309</v>
      </c>
      <c r="C206" s="164" t="s">
        <v>420</v>
      </c>
      <c r="D206" s="162"/>
      <c r="E206" s="162"/>
    </row>
    <row r="207" spans="1:5" x14ac:dyDescent="0.2">
      <c r="A207" s="162"/>
      <c r="B207" s="234">
        <v>1310</v>
      </c>
      <c r="C207" s="169" t="s">
        <v>368</v>
      </c>
      <c r="D207" s="162"/>
      <c r="E207" s="162"/>
    </row>
    <row r="208" spans="1:5" x14ac:dyDescent="0.2">
      <c r="A208" s="162"/>
      <c r="B208" s="234">
        <v>1311</v>
      </c>
      <c r="C208" s="168" t="s">
        <v>531</v>
      </c>
      <c r="D208" s="162"/>
      <c r="E208" s="162"/>
    </row>
    <row r="209" spans="1:5" x14ac:dyDescent="0.2">
      <c r="A209" s="162"/>
      <c r="B209" s="234">
        <v>1312</v>
      </c>
      <c r="C209" s="172" t="s">
        <v>192</v>
      </c>
      <c r="D209" s="162"/>
      <c r="E209" s="162"/>
    </row>
    <row r="210" spans="1:5" x14ac:dyDescent="0.2">
      <c r="A210" s="162"/>
      <c r="B210" s="234">
        <v>1313</v>
      </c>
      <c r="C210" s="172" t="s">
        <v>192</v>
      </c>
      <c r="D210" s="162"/>
      <c r="E210" s="162"/>
    </row>
    <row r="211" spans="1:5" x14ac:dyDescent="0.2">
      <c r="A211" s="162"/>
      <c r="B211" s="234">
        <v>1314</v>
      </c>
      <c r="C211" s="171" t="s">
        <v>441</v>
      </c>
      <c r="D211" s="162"/>
      <c r="E211" s="162"/>
    </row>
    <row r="212" spans="1:5" ht="15" x14ac:dyDescent="0.2">
      <c r="A212" s="162"/>
      <c r="B212" s="234">
        <v>1315</v>
      </c>
      <c r="C212" s="175" t="s">
        <v>211</v>
      </c>
      <c r="D212" s="162"/>
      <c r="E212" s="162"/>
    </row>
    <row r="213" spans="1:5" x14ac:dyDescent="0.2">
      <c r="A213" s="162"/>
      <c r="B213" s="234">
        <v>1316</v>
      </c>
      <c r="C213" s="168" t="s">
        <v>133</v>
      </c>
      <c r="D213" s="162"/>
      <c r="E213" s="162"/>
    </row>
    <row r="214" spans="1:5" ht="15" x14ac:dyDescent="0.25">
      <c r="A214" s="162"/>
      <c r="B214" s="234">
        <v>1317</v>
      </c>
      <c r="C214" s="163" t="s">
        <v>261</v>
      </c>
      <c r="D214" s="162"/>
      <c r="E214" s="162"/>
    </row>
    <row r="215" spans="1:5" x14ac:dyDescent="0.2">
      <c r="A215" s="162"/>
      <c r="B215" s="234">
        <v>1318</v>
      </c>
      <c r="C215" s="166" t="s">
        <v>296</v>
      </c>
      <c r="D215" s="162"/>
      <c r="E215" s="162"/>
    </row>
    <row r="216" spans="1:5" x14ac:dyDescent="0.2">
      <c r="A216" s="162"/>
      <c r="B216" s="234">
        <v>1319</v>
      </c>
      <c r="C216" s="172" t="s">
        <v>412</v>
      </c>
      <c r="D216" s="162"/>
      <c r="E216" s="162"/>
    </row>
    <row r="217" spans="1:5" x14ac:dyDescent="0.2">
      <c r="A217" s="162"/>
      <c r="B217" s="234">
        <v>1320</v>
      </c>
      <c r="C217" s="166" t="s">
        <v>306</v>
      </c>
      <c r="D217" s="162"/>
      <c r="E217" s="162"/>
    </row>
    <row r="218" spans="1:5" x14ac:dyDescent="0.2">
      <c r="A218" s="162"/>
      <c r="B218" s="234">
        <v>1321</v>
      </c>
      <c r="C218" s="171" t="s">
        <v>132</v>
      </c>
      <c r="D218" s="162"/>
      <c r="E218" s="162"/>
    </row>
    <row r="219" spans="1:5" x14ac:dyDescent="0.2">
      <c r="A219" s="162"/>
      <c r="B219" s="234">
        <v>1322</v>
      </c>
      <c r="C219" s="166" t="s">
        <v>171</v>
      </c>
      <c r="D219" s="162"/>
      <c r="E219" s="162"/>
    </row>
    <row r="220" spans="1:5" x14ac:dyDescent="0.2">
      <c r="A220" s="162"/>
      <c r="B220" s="234">
        <v>1323</v>
      </c>
      <c r="C220" s="169" t="s">
        <v>324</v>
      </c>
      <c r="D220" s="162"/>
      <c r="E220" s="162"/>
    </row>
    <row r="221" spans="1:5" x14ac:dyDescent="0.2">
      <c r="A221" s="162"/>
      <c r="B221" s="234">
        <v>1324</v>
      </c>
      <c r="C221" s="171" t="s">
        <v>272</v>
      </c>
      <c r="D221" s="162"/>
      <c r="E221" s="162"/>
    </row>
    <row r="222" spans="1:5" x14ac:dyDescent="0.2">
      <c r="A222" s="162"/>
      <c r="B222" s="234">
        <v>1325</v>
      </c>
      <c r="C222" s="168" t="s">
        <v>379</v>
      </c>
      <c r="D222" s="162"/>
      <c r="E222" s="162"/>
    </row>
    <row r="223" spans="1:5" ht="15" x14ac:dyDescent="0.2">
      <c r="A223" s="162"/>
      <c r="B223" s="234">
        <v>1326</v>
      </c>
      <c r="C223" s="170" t="s">
        <v>413</v>
      </c>
      <c r="D223" s="162"/>
      <c r="E223" s="162"/>
    </row>
    <row r="224" spans="1:5" ht="15" x14ac:dyDescent="0.2">
      <c r="A224" s="162"/>
      <c r="B224" s="234">
        <v>1327</v>
      </c>
      <c r="C224" s="175" t="s">
        <v>331</v>
      </c>
      <c r="D224" s="162"/>
      <c r="E224" s="162"/>
    </row>
    <row r="225" spans="1:5" x14ac:dyDescent="0.2">
      <c r="A225" s="162"/>
      <c r="B225" s="234">
        <v>1328</v>
      </c>
      <c r="C225" s="172" t="s">
        <v>226</v>
      </c>
      <c r="D225" s="162"/>
      <c r="E225" s="162"/>
    </row>
    <row r="226" spans="1:5" x14ac:dyDescent="0.2">
      <c r="A226" s="162"/>
      <c r="B226" s="234">
        <v>1329</v>
      </c>
      <c r="C226" s="168" t="s">
        <v>243</v>
      </c>
      <c r="D226" s="162"/>
      <c r="E226" s="162"/>
    </row>
    <row r="227" spans="1:5" x14ac:dyDescent="0.2">
      <c r="A227" s="162"/>
      <c r="B227" s="234">
        <v>1330</v>
      </c>
      <c r="C227" s="169" t="s">
        <v>139</v>
      </c>
      <c r="D227" s="162"/>
      <c r="E227" s="162"/>
    </row>
    <row r="228" spans="1:5" x14ac:dyDescent="0.2">
      <c r="A228" s="162"/>
      <c r="B228" s="234">
        <v>1331</v>
      </c>
      <c r="C228" s="166" t="s">
        <v>203</v>
      </c>
      <c r="D228" s="162"/>
      <c r="E228" s="162"/>
    </row>
    <row r="229" spans="1:5" x14ac:dyDescent="0.2">
      <c r="A229" s="162"/>
      <c r="B229" s="234">
        <v>1332</v>
      </c>
      <c r="C229" s="167" t="s">
        <v>311</v>
      </c>
      <c r="D229" s="162"/>
      <c r="E229" s="162"/>
    </row>
    <row r="230" spans="1:5" x14ac:dyDescent="0.2">
      <c r="A230" s="162"/>
      <c r="B230" s="234">
        <v>1333</v>
      </c>
      <c r="C230" s="167" t="s">
        <v>263</v>
      </c>
      <c r="D230" s="162"/>
      <c r="E230" s="162"/>
    </row>
    <row r="231" spans="1:5" ht="15" x14ac:dyDescent="0.2">
      <c r="A231" s="162"/>
      <c r="B231" s="234">
        <v>1401</v>
      </c>
      <c r="C231" s="175" t="s">
        <v>162</v>
      </c>
      <c r="D231" s="162"/>
      <c r="E231" s="162"/>
    </row>
    <row r="232" spans="1:5" x14ac:dyDescent="0.2">
      <c r="A232" s="162"/>
      <c r="B232" s="234">
        <v>1402</v>
      </c>
      <c r="C232" s="169" t="s">
        <v>222</v>
      </c>
      <c r="D232" s="162"/>
      <c r="E232" s="162"/>
    </row>
    <row r="233" spans="1:5" ht="15" x14ac:dyDescent="0.25">
      <c r="A233" s="162"/>
      <c r="B233" s="234">
        <v>1403</v>
      </c>
      <c r="C233" s="163" t="s">
        <v>393</v>
      </c>
      <c r="D233" s="162"/>
      <c r="E233" s="162"/>
    </row>
    <row r="234" spans="1:5" x14ac:dyDescent="0.2">
      <c r="A234" s="162"/>
      <c r="B234" s="234">
        <v>1404</v>
      </c>
      <c r="C234" s="171" t="s">
        <v>423</v>
      </c>
      <c r="D234" s="162"/>
      <c r="E234" s="162"/>
    </row>
    <row r="235" spans="1:5" x14ac:dyDescent="0.2">
      <c r="A235" s="162"/>
      <c r="B235" s="234">
        <v>1405</v>
      </c>
      <c r="C235" s="169" t="s">
        <v>424</v>
      </c>
      <c r="D235" s="162"/>
      <c r="E235" s="162"/>
    </row>
    <row r="236" spans="1:5" x14ac:dyDescent="0.2">
      <c r="A236" s="162"/>
      <c r="B236" s="234">
        <v>1406</v>
      </c>
      <c r="C236" s="171" t="s">
        <v>119</v>
      </c>
      <c r="D236" s="162"/>
      <c r="E236" s="162"/>
    </row>
    <row r="237" spans="1:5" x14ac:dyDescent="0.2">
      <c r="A237" s="162"/>
      <c r="B237" s="234">
        <v>1407</v>
      </c>
      <c r="C237" s="166" t="s">
        <v>225</v>
      </c>
      <c r="D237" s="162"/>
      <c r="E237" s="162"/>
    </row>
    <row r="238" spans="1:5" x14ac:dyDescent="0.2">
      <c r="A238" s="162"/>
      <c r="B238" s="234">
        <v>1408</v>
      </c>
      <c r="C238" s="172" t="s">
        <v>172</v>
      </c>
      <c r="D238" s="162"/>
      <c r="E238" s="162"/>
    </row>
    <row r="239" spans="1:5" x14ac:dyDescent="0.2">
      <c r="A239" s="162"/>
      <c r="B239" s="234">
        <v>1409</v>
      </c>
      <c r="C239" s="183" t="s">
        <v>246</v>
      </c>
      <c r="D239" s="162"/>
      <c r="E239" s="162"/>
    </row>
    <row r="240" spans="1:5" x14ac:dyDescent="0.2">
      <c r="A240" s="162"/>
      <c r="B240" s="234">
        <v>1410</v>
      </c>
      <c r="C240" s="168" t="s">
        <v>278</v>
      </c>
      <c r="D240" s="162"/>
      <c r="E240" s="162"/>
    </row>
    <row r="241" spans="1:5" x14ac:dyDescent="0.2">
      <c r="A241" s="162"/>
      <c r="B241" s="234">
        <v>1411</v>
      </c>
      <c r="C241" s="172" t="s">
        <v>244</v>
      </c>
      <c r="D241" s="162"/>
      <c r="E241" s="162"/>
    </row>
    <row r="242" spans="1:5" x14ac:dyDescent="0.2">
      <c r="A242" s="162"/>
      <c r="B242" s="234">
        <v>1412</v>
      </c>
      <c r="C242" s="172" t="s">
        <v>326</v>
      </c>
      <c r="D242" s="162"/>
      <c r="E242" s="162"/>
    </row>
    <row r="243" spans="1:5" x14ac:dyDescent="0.2">
      <c r="A243" s="162"/>
      <c r="B243" s="234">
        <v>1413</v>
      </c>
      <c r="C243" s="171" t="s">
        <v>321</v>
      </c>
      <c r="D243" s="162"/>
      <c r="E243" s="162"/>
    </row>
    <row r="244" spans="1:5" x14ac:dyDescent="0.2">
      <c r="A244" s="162"/>
      <c r="B244" s="234">
        <v>1414</v>
      </c>
      <c r="C244" s="169" t="s">
        <v>363</v>
      </c>
      <c r="D244" s="162"/>
      <c r="E244" s="162"/>
    </row>
    <row r="245" spans="1:5" x14ac:dyDescent="0.2">
      <c r="A245" s="162"/>
      <c r="B245" s="234">
        <v>1415</v>
      </c>
      <c r="C245" s="172" t="s">
        <v>167</v>
      </c>
      <c r="D245" s="162"/>
      <c r="E245" s="162"/>
    </row>
    <row r="246" spans="1:5" x14ac:dyDescent="0.2">
      <c r="A246" s="162"/>
      <c r="B246" s="234">
        <v>1416</v>
      </c>
      <c r="C246" s="169" t="s">
        <v>287</v>
      </c>
      <c r="D246" s="162"/>
      <c r="E246" s="162"/>
    </row>
    <row r="247" spans="1:5" ht="15" x14ac:dyDescent="0.2">
      <c r="A247" s="162"/>
      <c r="B247" s="234">
        <v>1417</v>
      </c>
      <c r="C247" s="179" t="s">
        <v>267</v>
      </c>
      <c r="D247" s="162"/>
      <c r="E247" s="162"/>
    </row>
    <row r="248" spans="1:5" x14ac:dyDescent="0.2">
      <c r="A248" s="162"/>
      <c r="B248" s="234">
        <v>1418</v>
      </c>
      <c r="C248" s="166" t="s">
        <v>242</v>
      </c>
      <c r="D248" s="162"/>
      <c r="E248" s="162"/>
    </row>
    <row r="249" spans="1:5" x14ac:dyDescent="0.2">
      <c r="A249" s="162"/>
      <c r="B249" s="234">
        <v>1419</v>
      </c>
      <c r="C249" s="166" t="s">
        <v>301</v>
      </c>
      <c r="D249" s="162"/>
      <c r="E249" s="162"/>
    </row>
    <row r="250" spans="1:5" x14ac:dyDescent="0.2">
      <c r="A250" s="162"/>
      <c r="B250" s="234">
        <v>1420</v>
      </c>
      <c r="C250" s="169" t="s">
        <v>265</v>
      </c>
      <c r="D250" s="162"/>
      <c r="E250" s="162"/>
    </row>
    <row r="251" spans="1:5" x14ac:dyDescent="0.2">
      <c r="A251" s="162"/>
      <c r="B251" s="234">
        <v>1421</v>
      </c>
      <c r="C251" s="166" t="s">
        <v>224</v>
      </c>
      <c r="D251" s="162"/>
      <c r="E251" s="162"/>
    </row>
    <row r="252" spans="1:5" x14ac:dyDescent="0.2">
      <c r="A252" s="162"/>
      <c r="B252" s="234">
        <v>1501</v>
      </c>
      <c r="C252" s="167" t="s">
        <v>136</v>
      </c>
      <c r="D252" s="162"/>
      <c r="E252" s="162"/>
    </row>
    <row r="253" spans="1:5" ht="15" x14ac:dyDescent="0.2">
      <c r="A253" s="162"/>
      <c r="B253" s="234">
        <v>1502</v>
      </c>
      <c r="C253" s="175" t="s">
        <v>378</v>
      </c>
      <c r="D253" s="162"/>
      <c r="E253" s="162"/>
    </row>
    <row r="254" spans="1:5" x14ac:dyDescent="0.2">
      <c r="A254" s="162"/>
      <c r="B254" s="234">
        <v>1503</v>
      </c>
      <c r="C254" s="168" t="s">
        <v>349</v>
      </c>
      <c r="D254" s="162"/>
      <c r="E254" s="162"/>
    </row>
    <row r="255" spans="1:5" x14ac:dyDescent="0.2">
      <c r="A255" s="162"/>
      <c r="B255" s="234">
        <v>1504</v>
      </c>
      <c r="C255" s="166" t="s">
        <v>227</v>
      </c>
      <c r="D255" s="162"/>
      <c r="E255" s="162"/>
    </row>
    <row r="256" spans="1:5" ht="15" x14ac:dyDescent="0.2">
      <c r="A256" s="162"/>
      <c r="B256" s="234">
        <v>1505</v>
      </c>
      <c r="C256" s="170" t="s">
        <v>316</v>
      </c>
      <c r="D256" s="162"/>
      <c r="E256" s="162"/>
    </row>
    <row r="257" spans="1:5" x14ac:dyDescent="0.2">
      <c r="A257" s="162"/>
      <c r="B257" s="234">
        <v>1506</v>
      </c>
      <c r="C257" s="166" t="s">
        <v>422</v>
      </c>
      <c r="D257" s="162"/>
      <c r="E257" s="162"/>
    </row>
    <row r="258" spans="1:5" x14ac:dyDescent="0.2">
      <c r="A258" s="162"/>
      <c r="B258" s="234">
        <v>1507</v>
      </c>
      <c r="C258" s="172" t="s">
        <v>284</v>
      </c>
      <c r="D258" s="162"/>
      <c r="E258" s="162"/>
    </row>
    <row r="259" spans="1:5" x14ac:dyDescent="0.2">
      <c r="A259" s="162"/>
      <c r="B259" s="234">
        <v>1508</v>
      </c>
      <c r="C259" s="166" t="s">
        <v>138</v>
      </c>
      <c r="D259" s="162"/>
      <c r="E259" s="162"/>
    </row>
    <row r="260" spans="1:5" x14ac:dyDescent="0.2">
      <c r="A260" s="162"/>
      <c r="B260" s="234">
        <v>1601</v>
      </c>
      <c r="C260" s="168" t="s">
        <v>318</v>
      </c>
      <c r="D260" s="162"/>
      <c r="E260" s="162"/>
    </row>
    <row r="261" spans="1:5" x14ac:dyDescent="0.2">
      <c r="A261" s="162"/>
      <c r="B261" s="234">
        <v>1602</v>
      </c>
      <c r="C261" s="169" t="s">
        <v>201</v>
      </c>
      <c r="D261" s="162"/>
      <c r="E261" s="162"/>
    </row>
    <row r="262" spans="1:5" x14ac:dyDescent="0.2">
      <c r="A262" s="162"/>
      <c r="B262" s="234">
        <v>1603</v>
      </c>
      <c r="C262" s="166" t="s">
        <v>336</v>
      </c>
      <c r="D262" s="162"/>
      <c r="E262" s="162"/>
    </row>
    <row r="263" spans="1:5" x14ac:dyDescent="0.2">
      <c r="A263" s="162"/>
      <c r="B263" s="234">
        <v>1604</v>
      </c>
      <c r="C263" s="166" t="s">
        <v>293</v>
      </c>
      <c r="D263" s="162"/>
      <c r="E263" s="162"/>
    </row>
    <row r="264" spans="1:5" x14ac:dyDescent="0.2">
      <c r="A264" s="162"/>
      <c r="B264" s="234">
        <v>1605</v>
      </c>
      <c r="C264" s="176" t="s">
        <v>322</v>
      </c>
      <c r="D264" s="162"/>
      <c r="E264" s="162"/>
    </row>
    <row r="265" spans="1:5" x14ac:dyDescent="0.2">
      <c r="A265" s="162"/>
      <c r="B265" s="234">
        <v>1606</v>
      </c>
      <c r="C265" s="166" t="s">
        <v>140</v>
      </c>
      <c r="D265" s="162"/>
      <c r="E265" s="162"/>
    </row>
    <row r="266" spans="1:5" x14ac:dyDescent="0.2">
      <c r="A266" s="162"/>
      <c r="B266" s="234">
        <v>1607</v>
      </c>
      <c r="C266" s="166" t="s">
        <v>277</v>
      </c>
      <c r="D266" s="162"/>
      <c r="E266" s="162"/>
    </row>
    <row r="267" spans="1:5" x14ac:dyDescent="0.2">
      <c r="A267" s="162"/>
      <c r="B267" s="234">
        <v>1608</v>
      </c>
      <c r="C267" s="166" t="s">
        <v>333</v>
      </c>
      <c r="D267" s="162"/>
      <c r="E267" s="162"/>
    </row>
    <row r="268" spans="1:5" x14ac:dyDescent="0.2">
      <c r="A268" s="162"/>
      <c r="B268" s="234">
        <v>1609</v>
      </c>
      <c r="C268" s="166" t="s">
        <v>328</v>
      </c>
      <c r="D268" s="162"/>
      <c r="E268" s="162"/>
    </row>
    <row r="269" spans="1:5" ht="15" x14ac:dyDescent="0.25">
      <c r="A269" s="162"/>
      <c r="B269" s="234">
        <v>1610</v>
      </c>
      <c r="C269" s="163" t="s">
        <v>195</v>
      </c>
      <c r="D269" s="162"/>
      <c r="E269" s="162"/>
    </row>
    <row r="270" spans="1:5" x14ac:dyDescent="0.2">
      <c r="A270" s="162"/>
      <c r="B270" s="234">
        <v>1611</v>
      </c>
      <c r="C270" s="172" t="s">
        <v>153</v>
      </c>
      <c r="D270" s="162"/>
      <c r="E270" s="162"/>
    </row>
    <row r="271" spans="1:5" x14ac:dyDescent="0.2">
      <c r="A271" s="162"/>
      <c r="B271" s="234">
        <v>1612</v>
      </c>
      <c r="C271" s="166" t="s">
        <v>152</v>
      </c>
      <c r="D271" s="162"/>
      <c r="E271" s="162"/>
    </row>
    <row r="272" spans="1:5" x14ac:dyDescent="0.2">
      <c r="A272" s="162"/>
      <c r="B272" s="234">
        <v>1613</v>
      </c>
      <c r="C272" s="166" t="s">
        <v>391</v>
      </c>
      <c r="D272" s="162"/>
      <c r="E272" s="162"/>
    </row>
    <row r="273" spans="1:5" x14ac:dyDescent="0.2">
      <c r="A273" s="162"/>
      <c r="B273" s="234">
        <v>1614</v>
      </c>
      <c r="C273" s="168" t="s">
        <v>339</v>
      </c>
      <c r="D273" s="162"/>
      <c r="E273" s="162"/>
    </row>
    <row r="274" spans="1:5" x14ac:dyDescent="0.2">
      <c r="A274" s="162"/>
      <c r="B274" s="234">
        <v>1615</v>
      </c>
      <c r="C274" s="169" t="s">
        <v>174</v>
      </c>
      <c r="D274" s="162"/>
      <c r="E274" s="162"/>
    </row>
    <row r="275" spans="1:5" x14ac:dyDescent="0.2">
      <c r="A275" s="162"/>
      <c r="B275" s="234">
        <v>1616</v>
      </c>
      <c r="C275" s="164" t="s">
        <v>271</v>
      </c>
      <c r="D275" s="162"/>
      <c r="E275" s="162"/>
    </row>
    <row r="276" spans="1:5" x14ac:dyDescent="0.2">
      <c r="A276" s="162"/>
      <c r="B276" s="234">
        <v>1617</v>
      </c>
      <c r="C276" s="169" t="s">
        <v>271</v>
      </c>
      <c r="D276" s="162"/>
      <c r="E276" s="162"/>
    </row>
    <row r="277" spans="1:5" x14ac:dyDescent="0.2">
      <c r="A277" s="162"/>
      <c r="B277" s="234">
        <v>1701</v>
      </c>
      <c r="C277" s="168" t="s">
        <v>385</v>
      </c>
      <c r="D277" s="162"/>
      <c r="E277" s="162"/>
    </row>
    <row r="278" spans="1:5" x14ac:dyDescent="0.2">
      <c r="A278" s="162"/>
      <c r="B278" s="234">
        <v>1702</v>
      </c>
      <c r="C278" s="169" t="s">
        <v>170</v>
      </c>
      <c r="D278" s="162"/>
      <c r="E278" s="162"/>
    </row>
    <row r="279" spans="1:5" ht="15" x14ac:dyDescent="0.25">
      <c r="A279" s="162"/>
      <c r="B279" s="234">
        <v>1703</v>
      </c>
      <c r="C279" s="163" t="s">
        <v>215</v>
      </c>
      <c r="D279" s="162"/>
      <c r="E279" s="162"/>
    </row>
    <row r="280" spans="1:5" x14ac:dyDescent="0.2">
      <c r="A280" s="162"/>
      <c r="B280" s="234">
        <v>1704</v>
      </c>
      <c r="C280" s="166" t="s">
        <v>428</v>
      </c>
      <c r="D280" s="162"/>
      <c r="E280" s="162"/>
    </row>
    <row r="281" spans="1:5" x14ac:dyDescent="0.2">
      <c r="A281" s="162"/>
      <c r="B281" s="234">
        <v>1705</v>
      </c>
      <c r="C281" s="166" t="s">
        <v>220</v>
      </c>
      <c r="D281" s="162"/>
      <c r="E281" s="162"/>
    </row>
    <row r="282" spans="1:5" ht="15" x14ac:dyDescent="0.2">
      <c r="A282" s="162"/>
      <c r="B282" s="234">
        <v>1706</v>
      </c>
      <c r="C282" s="170" t="s">
        <v>131</v>
      </c>
      <c r="D282" s="162"/>
      <c r="E282" s="162"/>
    </row>
    <row r="283" spans="1:5" x14ac:dyDescent="0.2">
      <c r="A283" s="162"/>
      <c r="B283" s="234">
        <v>1707</v>
      </c>
      <c r="C283" s="169" t="s">
        <v>216</v>
      </c>
      <c r="D283" s="162"/>
      <c r="E283" s="162"/>
    </row>
    <row r="284" spans="1:5" x14ac:dyDescent="0.2">
      <c r="A284" s="162"/>
      <c r="B284" s="234">
        <v>1708</v>
      </c>
      <c r="C284" s="169" t="s">
        <v>179</v>
      </c>
      <c r="D284" s="162"/>
      <c r="E284" s="162"/>
    </row>
    <row r="285" spans="1:5" x14ac:dyDescent="0.2">
      <c r="A285" s="162"/>
      <c r="B285" s="234">
        <v>1709</v>
      </c>
      <c r="C285" s="166" t="s">
        <v>334</v>
      </c>
      <c r="D285" s="162"/>
      <c r="E285" s="162"/>
    </row>
    <row r="286" spans="1:5" x14ac:dyDescent="0.2">
      <c r="A286" s="162"/>
      <c r="B286" s="234">
        <v>1710</v>
      </c>
      <c r="C286" s="166" t="s">
        <v>341</v>
      </c>
      <c r="D286" s="162"/>
      <c r="E286" s="162"/>
    </row>
    <row r="287" spans="1:5" x14ac:dyDescent="0.2">
      <c r="A287" s="162"/>
      <c r="B287" s="234">
        <v>1711</v>
      </c>
      <c r="C287" s="176" t="s">
        <v>208</v>
      </c>
      <c r="D287" s="162"/>
      <c r="E287" s="162"/>
    </row>
    <row r="288" spans="1:5" x14ac:dyDescent="0.2">
      <c r="A288" s="162"/>
      <c r="B288" s="234">
        <v>1712</v>
      </c>
      <c r="C288" s="180" t="s">
        <v>223</v>
      </c>
      <c r="D288" s="162"/>
      <c r="E288" s="162"/>
    </row>
    <row r="289" spans="1:5" x14ac:dyDescent="0.2">
      <c r="A289" s="162"/>
      <c r="B289" s="234">
        <v>1713</v>
      </c>
      <c r="C289" s="168" t="s">
        <v>582</v>
      </c>
      <c r="D289" s="162"/>
      <c r="E289" s="162"/>
    </row>
    <row r="290" spans="1:5" x14ac:dyDescent="0.2">
      <c r="A290" s="162"/>
      <c r="B290" s="234">
        <v>1714</v>
      </c>
      <c r="C290" s="169" t="s">
        <v>371</v>
      </c>
      <c r="D290" s="162"/>
      <c r="E290" s="162"/>
    </row>
    <row r="291" spans="1:5" x14ac:dyDescent="0.2">
      <c r="A291" s="162"/>
      <c r="B291" s="234">
        <v>1801</v>
      </c>
      <c r="C291" s="180" t="s">
        <v>325</v>
      </c>
      <c r="D291" s="162"/>
      <c r="E291" s="162"/>
    </row>
    <row r="292" spans="1:5" x14ac:dyDescent="0.2">
      <c r="A292" s="162"/>
      <c r="B292" s="234">
        <v>1802</v>
      </c>
      <c r="C292" s="168" t="s">
        <v>578</v>
      </c>
      <c r="D292" s="162"/>
      <c r="E292" s="162"/>
    </row>
    <row r="293" spans="1:5" ht="15" x14ac:dyDescent="0.2">
      <c r="A293" s="162"/>
      <c r="B293" s="234">
        <v>1803</v>
      </c>
      <c r="C293" s="170" t="s">
        <v>234</v>
      </c>
      <c r="D293" s="162"/>
      <c r="E293" s="162"/>
    </row>
    <row r="294" spans="1:5" x14ac:dyDescent="0.2">
      <c r="A294" s="162"/>
      <c r="B294" s="234">
        <v>1804</v>
      </c>
      <c r="C294" s="169" t="s">
        <v>163</v>
      </c>
      <c r="D294" s="162"/>
      <c r="E294" s="162"/>
    </row>
    <row r="295" spans="1:5" ht="15" x14ac:dyDescent="0.2">
      <c r="A295" s="162"/>
      <c r="B295" s="234">
        <v>1805</v>
      </c>
      <c r="C295" s="170" t="s">
        <v>213</v>
      </c>
      <c r="D295" s="162"/>
      <c r="E295" s="162"/>
    </row>
    <row r="296" spans="1:5" x14ac:dyDescent="0.2">
      <c r="A296" s="162"/>
      <c r="B296" s="234">
        <v>1901</v>
      </c>
      <c r="C296" s="169" t="s">
        <v>233</v>
      </c>
      <c r="D296" s="162"/>
      <c r="E296" s="162"/>
    </row>
    <row r="297" spans="1:5" x14ac:dyDescent="0.2">
      <c r="A297" s="162"/>
      <c r="B297" s="234">
        <v>1902</v>
      </c>
      <c r="C297" s="166" t="s">
        <v>165</v>
      </c>
      <c r="D297" s="162"/>
      <c r="E297" s="162"/>
    </row>
    <row r="298" spans="1:5" x14ac:dyDescent="0.2">
      <c r="A298" s="162"/>
      <c r="B298" s="234">
        <v>1903</v>
      </c>
      <c r="C298" s="168" t="s">
        <v>206</v>
      </c>
      <c r="D298" s="162"/>
      <c r="E298" s="162"/>
    </row>
    <row r="299" spans="1:5" x14ac:dyDescent="0.2">
      <c r="A299" s="162"/>
      <c r="B299" s="234">
        <v>1904</v>
      </c>
      <c r="C299" s="172" t="s">
        <v>212</v>
      </c>
      <c r="D299" s="162"/>
      <c r="E299" s="162"/>
    </row>
    <row r="300" spans="1:5" x14ac:dyDescent="0.2">
      <c r="A300" s="162"/>
      <c r="B300" s="234">
        <v>1905</v>
      </c>
      <c r="C300" s="172" t="s">
        <v>199</v>
      </c>
      <c r="D300" s="162"/>
      <c r="E300" s="162"/>
    </row>
    <row r="301" spans="1:5" x14ac:dyDescent="0.2">
      <c r="A301" s="162"/>
      <c r="B301" s="234">
        <v>1906</v>
      </c>
      <c r="C301" s="166" t="s">
        <v>228</v>
      </c>
      <c r="D301" s="162"/>
      <c r="E301" s="162"/>
    </row>
    <row r="302" spans="1:5" x14ac:dyDescent="0.2">
      <c r="A302" s="162"/>
      <c r="B302" s="234">
        <v>1907</v>
      </c>
      <c r="C302" s="166" t="s">
        <v>338</v>
      </c>
      <c r="D302" s="162"/>
      <c r="E302" s="162"/>
    </row>
    <row r="303" spans="1:5" x14ac:dyDescent="0.2">
      <c r="A303" s="162"/>
      <c r="B303" s="234">
        <v>1908</v>
      </c>
      <c r="C303" s="171" t="s">
        <v>160</v>
      </c>
      <c r="D303" s="162"/>
      <c r="E303" s="162"/>
    </row>
    <row r="304" spans="1:5" ht="30" x14ac:dyDescent="0.2">
      <c r="A304" s="162"/>
      <c r="B304" s="234">
        <v>1909</v>
      </c>
      <c r="C304" s="175" t="s">
        <v>262</v>
      </c>
      <c r="D304" s="162"/>
      <c r="E304" s="162"/>
    </row>
    <row r="305" spans="1:5" ht="15" x14ac:dyDescent="0.2">
      <c r="A305" s="162"/>
      <c r="B305" s="234">
        <v>1910</v>
      </c>
      <c r="C305" s="175" t="s">
        <v>273</v>
      </c>
      <c r="D305" s="162"/>
      <c r="E305" s="162"/>
    </row>
    <row r="306" spans="1:5" x14ac:dyDescent="0.2">
      <c r="A306" s="162"/>
      <c r="B306" s="234">
        <v>1911</v>
      </c>
      <c r="C306" s="176" t="s">
        <v>394</v>
      </c>
      <c r="D306" s="162"/>
      <c r="E306" s="162"/>
    </row>
    <row r="307" spans="1:5" x14ac:dyDescent="0.2">
      <c r="A307" s="162"/>
      <c r="B307" s="234">
        <v>2001</v>
      </c>
      <c r="C307" s="169" t="s">
        <v>377</v>
      </c>
      <c r="D307" s="162"/>
      <c r="E307" s="162"/>
    </row>
    <row r="308" spans="1:5" x14ac:dyDescent="0.2">
      <c r="A308" s="162"/>
      <c r="B308" s="234">
        <v>2002</v>
      </c>
      <c r="C308" s="168" t="s">
        <v>239</v>
      </c>
      <c r="D308" s="162"/>
      <c r="E308" s="162"/>
    </row>
    <row r="309" spans="1:5" x14ac:dyDescent="0.2">
      <c r="A309" s="162"/>
      <c r="B309" s="234">
        <v>2003</v>
      </c>
      <c r="C309" s="168" t="s">
        <v>290</v>
      </c>
      <c r="D309" s="162"/>
      <c r="E309" s="162"/>
    </row>
    <row r="310" spans="1:5" x14ac:dyDescent="0.2">
      <c r="A310" s="162"/>
      <c r="B310" s="234">
        <v>2004</v>
      </c>
      <c r="C310" s="172" t="s">
        <v>308</v>
      </c>
      <c r="D310" s="162"/>
      <c r="E310" s="162"/>
    </row>
    <row r="311" spans="1:5" x14ac:dyDescent="0.2">
      <c r="A311" s="162"/>
      <c r="B311" s="234">
        <v>2005</v>
      </c>
      <c r="C311" s="166" t="s">
        <v>579</v>
      </c>
      <c r="D311" s="162"/>
      <c r="E311" s="162"/>
    </row>
    <row r="312" spans="1:5" ht="15" x14ac:dyDescent="0.2">
      <c r="A312" s="162"/>
      <c r="B312" s="234">
        <v>2006</v>
      </c>
      <c r="C312" s="175" t="s">
        <v>187</v>
      </c>
      <c r="D312" s="162"/>
      <c r="E312" s="162"/>
    </row>
    <row r="313" spans="1:5" x14ac:dyDescent="0.2">
      <c r="A313" s="162"/>
      <c r="B313" s="234">
        <v>2007</v>
      </c>
      <c r="C313" s="166" t="s">
        <v>114</v>
      </c>
      <c r="D313" s="162"/>
      <c r="E313" s="162"/>
    </row>
    <row r="314" spans="1:5" ht="15" x14ac:dyDescent="0.2">
      <c r="A314" s="162"/>
      <c r="B314" s="234">
        <v>2008</v>
      </c>
      <c r="C314" s="170" t="s">
        <v>159</v>
      </c>
      <c r="D314" s="162"/>
      <c r="E314" s="162"/>
    </row>
    <row r="315" spans="1:5" ht="15" x14ac:dyDescent="0.25">
      <c r="A315" s="162"/>
      <c r="B315" s="234">
        <v>2009</v>
      </c>
      <c r="C315" s="163" t="s">
        <v>158</v>
      </c>
      <c r="D315" s="162"/>
      <c r="E315" s="162"/>
    </row>
    <row r="316" spans="1:5" x14ac:dyDescent="0.2">
      <c r="A316" s="162"/>
      <c r="B316" s="234">
        <v>2010</v>
      </c>
      <c r="C316" s="166" t="s">
        <v>289</v>
      </c>
      <c r="D316" s="162"/>
      <c r="E316" s="162"/>
    </row>
    <row r="317" spans="1:5" x14ac:dyDescent="0.2">
      <c r="A317" s="162"/>
      <c r="B317" s="234">
        <v>2011</v>
      </c>
      <c r="C317" s="166" t="s">
        <v>373</v>
      </c>
      <c r="D317" s="162"/>
      <c r="E317" s="162"/>
    </row>
    <row r="318" spans="1:5" x14ac:dyDescent="0.2">
      <c r="A318" s="162"/>
      <c r="B318" s="234">
        <v>2101</v>
      </c>
      <c r="C318" s="172" t="s">
        <v>291</v>
      </c>
      <c r="D318" s="162"/>
      <c r="E318" s="162"/>
    </row>
    <row r="319" spans="1:5" x14ac:dyDescent="0.2">
      <c r="A319" s="162"/>
      <c r="B319" s="234">
        <v>2102</v>
      </c>
      <c r="C319" s="176" t="s">
        <v>374</v>
      </c>
      <c r="D319" s="162"/>
      <c r="E319" s="162"/>
    </row>
    <row r="320" spans="1:5" x14ac:dyDescent="0.2">
      <c r="A320" s="162"/>
      <c r="B320" s="234">
        <v>2103</v>
      </c>
      <c r="C320" s="166" t="s">
        <v>205</v>
      </c>
      <c r="D320" s="162"/>
      <c r="E320" s="162"/>
    </row>
    <row r="321" spans="1:5" x14ac:dyDescent="0.2">
      <c r="A321" s="162"/>
      <c r="B321" s="234">
        <v>2104</v>
      </c>
      <c r="C321" s="180" t="s">
        <v>175</v>
      </c>
      <c r="D321" s="162"/>
      <c r="E321" s="162"/>
    </row>
    <row r="322" spans="1:5" x14ac:dyDescent="0.2">
      <c r="A322" s="162"/>
      <c r="B322" s="234">
        <v>2105</v>
      </c>
      <c r="C322" s="166" t="s">
        <v>329</v>
      </c>
      <c r="D322" s="162"/>
      <c r="E322" s="162"/>
    </row>
    <row r="323" spans="1:5" x14ac:dyDescent="0.2">
      <c r="A323" s="162"/>
      <c r="B323" s="234">
        <v>2106</v>
      </c>
      <c r="C323" s="166" t="s">
        <v>406</v>
      </c>
      <c r="D323" s="162"/>
      <c r="E323" s="162"/>
    </row>
    <row r="324" spans="1:5" x14ac:dyDescent="0.2">
      <c r="A324" s="162"/>
      <c r="B324" s="234">
        <v>2107</v>
      </c>
      <c r="C324" s="166" t="s">
        <v>292</v>
      </c>
      <c r="D324" s="162"/>
      <c r="E324" s="162"/>
    </row>
    <row r="325" spans="1:5" x14ac:dyDescent="0.2">
      <c r="A325" s="162"/>
      <c r="B325" s="234">
        <v>2201</v>
      </c>
      <c r="C325" s="166" t="s">
        <v>189</v>
      </c>
      <c r="D325" s="162"/>
      <c r="E325" s="162"/>
    </row>
    <row r="326" spans="1:5" x14ac:dyDescent="0.2">
      <c r="A326" s="162"/>
      <c r="B326" s="234">
        <v>2202</v>
      </c>
      <c r="C326" s="168" t="s">
        <v>323</v>
      </c>
      <c r="D326" s="162"/>
      <c r="E326" s="162"/>
    </row>
    <row r="327" spans="1:5" x14ac:dyDescent="0.2">
      <c r="A327" s="162"/>
      <c r="B327" s="234">
        <v>2203</v>
      </c>
      <c r="C327" s="168" t="s">
        <v>115</v>
      </c>
      <c r="D327" s="162"/>
      <c r="E327" s="162"/>
    </row>
    <row r="328" spans="1:5" ht="15" x14ac:dyDescent="0.25">
      <c r="A328" s="162"/>
      <c r="B328" s="234">
        <v>2204</v>
      </c>
      <c r="C328" s="163" t="s">
        <v>375</v>
      </c>
      <c r="D328" s="162"/>
      <c r="E328" s="162"/>
    </row>
    <row r="329" spans="1:5" x14ac:dyDescent="0.2">
      <c r="A329" s="162"/>
      <c r="B329" s="234">
        <v>2205</v>
      </c>
      <c r="C329" s="164" t="s">
        <v>340</v>
      </c>
      <c r="D329" s="162"/>
      <c r="E329" s="162"/>
    </row>
    <row r="330" spans="1:5" x14ac:dyDescent="0.2">
      <c r="A330" s="162"/>
      <c r="B330" s="234">
        <v>2206</v>
      </c>
      <c r="C330" s="166" t="s">
        <v>355</v>
      </c>
      <c r="D330" s="162"/>
      <c r="E330" s="162"/>
    </row>
    <row r="331" spans="1:5" x14ac:dyDescent="0.2">
      <c r="A331" s="162"/>
      <c r="B331" s="234">
        <v>2207</v>
      </c>
      <c r="C331" s="166" t="s">
        <v>407</v>
      </c>
      <c r="D331" s="162"/>
      <c r="E331" s="162"/>
    </row>
    <row r="332" spans="1:5" x14ac:dyDescent="0.2">
      <c r="A332" s="162"/>
      <c r="B332" s="234">
        <v>2208</v>
      </c>
      <c r="C332" s="164" t="s">
        <v>145</v>
      </c>
      <c r="D332" s="162"/>
      <c r="E332" s="162"/>
    </row>
    <row r="333" spans="1:5" ht="15" x14ac:dyDescent="0.25">
      <c r="A333" s="162"/>
      <c r="B333" s="234">
        <v>2209</v>
      </c>
      <c r="C333" s="163" t="s">
        <v>144</v>
      </c>
      <c r="D333" s="162"/>
      <c r="E333" s="162"/>
    </row>
    <row r="334" spans="1:5" x14ac:dyDescent="0.2">
      <c r="A334" s="162"/>
      <c r="B334" s="234">
        <v>2210</v>
      </c>
      <c r="C334" s="171" t="s">
        <v>181</v>
      </c>
      <c r="D334" s="162"/>
      <c r="E334" s="162"/>
    </row>
    <row r="335" spans="1:5" x14ac:dyDescent="0.2">
      <c r="A335" s="162"/>
      <c r="B335" s="234">
        <v>2211</v>
      </c>
      <c r="C335" s="172" t="s">
        <v>431</v>
      </c>
      <c r="D335" s="162"/>
      <c r="E335" s="162"/>
    </row>
    <row r="336" spans="1:5" x14ac:dyDescent="0.2">
      <c r="B336" s="234">
        <v>2212</v>
      </c>
      <c r="C336" s="1" t="s">
        <v>126</v>
      </c>
    </row>
    <row r="337" spans="2:3" x14ac:dyDescent="0.2">
      <c r="B337" s="234">
        <v>2213</v>
      </c>
      <c r="C337" s="1" t="s">
        <v>344</v>
      </c>
    </row>
    <row r="338" spans="2:3" x14ac:dyDescent="0.2">
      <c r="B338" s="234">
        <v>2214</v>
      </c>
      <c r="C338" s="1" t="s">
        <v>435</v>
      </c>
    </row>
    <row r="339" spans="2:3" x14ac:dyDescent="0.2">
      <c r="B339" s="234">
        <v>2215</v>
      </c>
      <c r="C339" s="1" t="s">
        <v>184</v>
      </c>
    </row>
    <row r="340" spans="2:3" x14ac:dyDescent="0.2">
      <c r="B340" s="234">
        <v>2216</v>
      </c>
      <c r="C340" s="1" t="s">
        <v>250</v>
      </c>
    </row>
    <row r="341" spans="2:3" x14ac:dyDescent="0.2">
      <c r="B341" s="234">
        <v>2217</v>
      </c>
      <c r="C341" s="1" t="s">
        <v>274</v>
      </c>
    </row>
  </sheetData>
  <sheetProtection password="EDA7" sheet="1"/>
  <mergeCells count="1">
    <mergeCell ref="H1:I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I343"/>
  <sheetViews>
    <sheetView workbookViewId="0">
      <selection activeCell="E33" sqref="E33"/>
    </sheetView>
  </sheetViews>
  <sheetFormatPr baseColWidth="10" defaultRowHeight="12.75" x14ac:dyDescent="0.2"/>
  <cols>
    <col min="1" max="1" width="19" customWidth="1"/>
    <col min="3" max="3" width="27" bestFit="1" customWidth="1"/>
    <col min="4" max="4" width="3.42578125" customWidth="1"/>
    <col min="5" max="5" width="21.42578125" customWidth="1"/>
    <col min="6" max="6" width="3.5703125" customWidth="1"/>
    <col min="7" max="7" width="14.85546875" bestFit="1" customWidth="1"/>
    <col min="8" max="8" width="3.5703125" customWidth="1"/>
    <col min="9" max="9" width="56.7109375" bestFit="1" customWidth="1"/>
  </cols>
  <sheetData>
    <row r="1" spans="1:9" ht="25.5" x14ac:dyDescent="0.2">
      <c r="A1" s="82" t="s">
        <v>79</v>
      </c>
      <c r="B1" s="251" t="s">
        <v>585</v>
      </c>
      <c r="C1" s="82" t="s">
        <v>78</v>
      </c>
      <c r="F1" s="8"/>
      <c r="G1" s="8" t="s">
        <v>457</v>
      </c>
    </row>
    <row r="2" spans="1:9" x14ac:dyDescent="0.2">
      <c r="A2" s="243" t="s">
        <v>108</v>
      </c>
      <c r="B2" s="244">
        <v>101</v>
      </c>
      <c r="C2" s="243" t="s">
        <v>108</v>
      </c>
      <c r="E2" s="143" t="s">
        <v>69</v>
      </c>
      <c r="G2" s="8" t="s">
        <v>454</v>
      </c>
      <c r="I2" t="str">
        <f>CONCATENATE(B2,$G$1,$G$2,C2,$G$3,A2,$G$4)</f>
        <v>101 - Municipalidad de Guatemala, Guatemala.</v>
      </c>
    </row>
    <row r="3" spans="1:9" x14ac:dyDescent="0.2">
      <c r="A3" s="243" t="s">
        <v>108</v>
      </c>
      <c r="B3" s="244">
        <v>102</v>
      </c>
      <c r="C3" s="243" t="s">
        <v>131</v>
      </c>
      <c r="E3" s="144" t="s">
        <v>70</v>
      </c>
      <c r="G3" s="8" t="s">
        <v>455</v>
      </c>
      <c r="I3" t="str">
        <f t="shared" ref="I3:I66" si="0">CONCATENATE(B3,$G$1,$G$2,C3,$G$3,A3,$G$4)</f>
        <v>102 - Municipalidad de Santa Catarina Pinula, Guatemala.</v>
      </c>
    </row>
    <row r="4" spans="1:9" x14ac:dyDescent="0.2">
      <c r="A4" s="243" t="s">
        <v>108</v>
      </c>
      <c r="B4" s="244">
        <v>103</v>
      </c>
      <c r="C4" s="243" t="s">
        <v>132</v>
      </c>
      <c r="E4" s="144" t="s">
        <v>71</v>
      </c>
      <c r="G4" s="8" t="s">
        <v>456</v>
      </c>
      <c r="I4" t="str">
        <f t="shared" si="0"/>
        <v>103 - Municipalidad de San José Pinula, Guatemala.</v>
      </c>
    </row>
    <row r="5" spans="1:9" x14ac:dyDescent="0.2">
      <c r="A5" s="243" t="s">
        <v>108</v>
      </c>
      <c r="B5" s="244">
        <v>104</v>
      </c>
      <c r="C5" s="243" t="s">
        <v>133</v>
      </c>
      <c r="I5" t="str">
        <f t="shared" si="0"/>
        <v>104 - Municipalidad de San José del Golfo, Guatemala.</v>
      </c>
    </row>
    <row r="6" spans="1:9" x14ac:dyDescent="0.2">
      <c r="A6" s="245" t="s">
        <v>108</v>
      </c>
      <c r="B6" s="246">
        <v>105</v>
      </c>
      <c r="C6" s="245" t="s">
        <v>134</v>
      </c>
      <c r="I6" t="str">
        <f t="shared" si="0"/>
        <v>105 - Municipalidad de Palencia, Guatemala.</v>
      </c>
    </row>
    <row r="7" spans="1:9" x14ac:dyDescent="0.2">
      <c r="A7" s="245" t="s">
        <v>108</v>
      </c>
      <c r="B7" s="246">
        <v>106</v>
      </c>
      <c r="C7" s="245" t="s">
        <v>135</v>
      </c>
      <c r="I7" t="str">
        <f t="shared" si="0"/>
        <v>106 - Municipalidad de Chinautla, Guatemala.</v>
      </c>
    </row>
    <row r="8" spans="1:9" x14ac:dyDescent="0.2">
      <c r="A8" s="245" t="s">
        <v>108</v>
      </c>
      <c r="B8" s="246">
        <v>107</v>
      </c>
      <c r="C8" s="245" t="s">
        <v>136</v>
      </c>
      <c r="I8" t="str">
        <f t="shared" si="0"/>
        <v>107 - Municipalidad de San Pedro Ayampuc, Guatemala.</v>
      </c>
    </row>
    <row r="9" spans="1:9" x14ac:dyDescent="0.2">
      <c r="A9" s="245" t="s">
        <v>108</v>
      </c>
      <c r="B9" s="246">
        <v>108</v>
      </c>
      <c r="C9" s="245" t="s">
        <v>137</v>
      </c>
      <c r="I9" t="str">
        <f t="shared" si="0"/>
        <v>108 - Municipalidad de Mixco, Guatemala.</v>
      </c>
    </row>
    <row r="10" spans="1:9" x14ac:dyDescent="0.2">
      <c r="A10" s="245" t="s">
        <v>108</v>
      </c>
      <c r="B10" s="246">
        <v>109</v>
      </c>
      <c r="C10" s="245" t="s">
        <v>138</v>
      </c>
      <c r="I10" t="str">
        <f t="shared" si="0"/>
        <v>109 - Municipalidad de San Pedro Sacatepéquez, Guatemala.</v>
      </c>
    </row>
    <row r="11" spans="1:9" x14ac:dyDescent="0.2">
      <c r="A11" s="245" t="s">
        <v>108</v>
      </c>
      <c r="B11" s="246">
        <v>110</v>
      </c>
      <c r="C11" s="245" t="s">
        <v>139</v>
      </c>
      <c r="I11" t="str">
        <f t="shared" si="0"/>
        <v>110 - Municipalidad de San Juan Sacatepéquez, Guatemala.</v>
      </c>
    </row>
    <row r="12" spans="1:9" x14ac:dyDescent="0.2">
      <c r="A12" s="245" t="s">
        <v>108</v>
      </c>
      <c r="B12" s="246">
        <v>111</v>
      </c>
      <c r="C12" s="245" t="s">
        <v>140</v>
      </c>
      <c r="I12" t="str">
        <f t="shared" si="0"/>
        <v>111 - Municipalidad de San Raymundo, Guatemala.</v>
      </c>
    </row>
    <row r="13" spans="1:9" x14ac:dyDescent="0.2">
      <c r="A13" s="245" t="s">
        <v>108</v>
      </c>
      <c r="B13" s="246">
        <v>112</v>
      </c>
      <c r="C13" s="245" t="s">
        <v>141</v>
      </c>
      <c r="I13" t="str">
        <f t="shared" si="0"/>
        <v>112 - Municipalidad de Chuarrancho, Guatemala.</v>
      </c>
    </row>
    <row r="14" spans="1:9" x14ac:dyDescent="0.2">
      <c r="A14" s="245" t="s">
        <v>108</v>
      </c>
      <c r="B14" s="246">
        <v>113</v>
      </c>
      <c r="C14" s="245" t="s">
        <v>142</v>
      </c>
      <c r="I14" t="str">
        <f t="shared" si="0"/>
        <v>113 - Municipalidad de Fraijanes, Guatemala.</v>
      </c>
    </row>
    <row r="15" spans="1:9" x14ac:dyDescent="0.2">
      <c r="A15" s="245" t="s">
        <v>108</v>
      </c>
      <c r="B15" s="246">
        <v>114</v>
      </c>
      <c r="C15" s="245" t="s">
        <v>143</v>
      </c>
      <c r="I15" t="str">
        <f t="shared" si="0"/>
        <v>114 - Municipalidad de Amatitlán, Guatemala.</v>
      </c>
    </row>
    <row r="16" spans="1:9" x14ac:dyDescent="0.2">
      <c r="A16" s="245" t="s">
        <v>108</v>
      </c>
      <c r="B16" s="246">
        <v>115</v>
      </c>
      <c r="C16" s="245" t="s">
        <v>144</v>
      </c>
      <c r="I16" t="str">
        <f t="shared" si="0"/>
        <v>115 - Municipalidad de Villa Nueva, Guatemala.</v>
      </c>
    </row>
    <row r="17" spans="1:9" x14ac:dyDescent="0.2">
      <c r="A17" s="245" t="s">
        <v>108</v>
      </c>
      <c r="B17" s="246">
        <v>116</v>
      </c>
      <c r="C17" s="245" t="s">
        <v>145</v>
      </c>
      <c r="I17" t="str">
        <f t="shared" si="0"/>
        <v>116 - Municipalidad de Villa Canales, Guatemala.</v>
      </c>
    </row>
    <row r="18" spans="1:9" x14ac:dyDescent="0.2">
      <c r="A18" s="245" t="s">
        <v>108</v>
      </c>
      <c r="B18" s="246">
        <v>117</v>
      </c>
      <c r="C18" s="245" t="s">
        <v>146</v>
      </c>
      <c r="I18" t="str">
        <f t="shared" si="0"/>
        <v>117 - Municipalidad de Petapa, Guatemala.</v>
      </c>
    </row>
    <row r="19" spans="1:9" x14ac:dyDescent="0.2">
      <c r="A19" s="245" t="s">
        <v>109</v>
      </c>
      <c r="B19" s="246">
        <v>201</v>
      </c>
      <c r="C19" s="245" t="s">
        <v>147</v>
      </c>
      <c r="I19" t="str">
        <f t="shared" si="0"/>
        <v>201 - Municipalidad de Guastatoya, El Progreso.</v>
      </c>
    </row>
    <row r="20" spans="1:9" x14ac:dyDescent="0.2">
      <c r="A20" s="245" t="s">
        <v>109</v>
      </c>
      <c r="B20" s="246">
        <v>202</v>
      </c>
      <c r="C20" s="245" t="s">
        <v>148</v>
      </c>
      <c r="I20" t="str">
        <f t="shared" si="0"/>
        <v>202 - Municipalidad de Morazán, El Progreso.</v>
      </c>
    </row>
    <row r="21" spans="1:9" x14ac:dyDescent="0.2">
      <c r="A21" s="245" t="s">
        <v>109</v>
      </c>
      <c r="B21" s="246">
        <v>203</v>
      </c>
      <c r="C21" s="245" t="s">
        <v>149</v>
      </c>
      <c r="I21" t="str">
        <f t="shared" si="0"/>
        <v>203 - Municipalidad de San Agustín Acasaguastlán, El Progreso.</v>
      </c>
    </row>
    <row r="22" spans="1:9" x14ac:dyDescent="0.2">
      <c r="A22" s="245" t="s">
        <v>109</v>
      </c>
      <c r="B22" s="246">
        <v>204</v>
      </c>
      <c r="C22" s="245" t="s">
        <v>150</v>
      </c>
      <c r="I22" t="str">
        <f t="shared" si="0"/>
        <v>204 - Municipalidad de San Cristobál Acasaguastlán, El Progreso.</v>
      </c>
    </row>
    <row r="23" spans="1:9" x14ac:dyDescent="0.2">
      <c r="A23" s="245" t="s">
        <v>109</v>
      </c>
      <c r="B23" s="246">
        <v>205</v>
      </c>
      <c r="C23" s="245" t="s">
        <v>151</v>
      </c>
      <c r="I23" t="str">
        <f t="shared" si="0"/>
        <v>205 - Municipalidad de El Jicaro, El Progreso.</v>
      </c>
    </row>
    <row r="24" spans="1:9" x14ac:dyDescent="0.2">
      <c r="A24" s="245" t="s">
        <v>109</v>
      </c>
      <c r="B24" s="246">
        <v>206</v>
      </c>
      <c r="C24" s="245" t="s">
        <v>152</v>
      </c>
      <c r="I24" t="str">
        <f t="shared" si="0"/>
        <v>206 - Municipalidad de Sansare, El Progreso.</v>
      </c>
    </row>
    <row r="25" spans="1:9" x14ac:dyDescent="0.2">
      <c r="A25" s="245" t="s">
        <v>109</v>
      </c>
      <c r="B25" s="246">
        <v>207</v>
      </c>
      <c r="C25" s="245" t="s">
        <v>153</v>
      </c>
      <c r="I25" t="str">
        <f t="shared" si="0"/>
        <v>207 - Municipalidad de Sanarate, El Progreso.</v>
      </c>
    </row>
    <row r="26" spans="1:9" x14ac:dyDescent="0.2">
      <c r="A26" s="245" t="s">
        <v>109</v>
      </c>
      <c r="B26" s="246">
        <v>208</v>
      </c>
      <c r="C26" s="245" t="s">
        <v>154</v>
      </c>
      <c r="I26" t="str">
        <f t="shared" si="0"/>
        <v>208 - Municipalidad de San Antonio La Paz, El Progreso.</v>
      </c>
    </row>
    <row r="27" spans="1:9" x14ac:dyDescent="0.2">
      <c r="A27" s="245" t="s">
        <v>110</v>
      </c>
      <c r="B27" s="246">
        <v>301</v>
      </c>
      <c r="C27" s="245" t="s">
        <v>155</v>
      </c>
      <c r="I27" t="str">
        <f t="shared" si="0"/>
        <v>301 - Municipalidad de Antigua Guatemala, Sacatepéquez.</v>
      </c>
    </row>
    <row r="28" spans="1:9" x14ac:dyDescent="0.2">
      <c r="A28" s="245" t="s">
        <v>110</v>
      </c>
      <c r="B28" s="246">
        <v>302</v>
      </c>
      <c r="C28" s="245" t="s">
        <v>156</v>
      </c>
      <c r="I28" t="str">
        <f t="shared" si="0"/>
        <v>302 - Municipalidad de Jocotenango, Sacatepéquez.</v>
      </c>
    </row>
    <row r="29" spans="1:9" x14ac:dyDescent="0.2">
      <c r="A29" s="245" t="s">
        <v>110</v>
      </c>
      <c r="B29" s="246">
        <v>303</v>
      </c>
      <c r="C29" s="245" t="s">
        <v>157</v>
      </c>
      <c r="I29" t="str">
        <f t="shared" si="0"/>
        <v>303 - Municipalidad de Pastores, Sacatepéquez.</v>
      </c>
    </row>
    <row r="30" spans="1:9" x14ac:dyDescent="0.2">
      <c r="A30" s="245" t="s">
        <v>110</v>
      </c>
      <c r="B30" s="246">
        <v>304</v>
      </c>
      <c r="C30" s="245" t="s">
        <v>158</v>
      </c>
      <c r="I30" t="str">
        <f t="shared" si="0"/>
        <v>304 - Municipalidad de Sumpango, Sacatepéquez.</v>
      </c>
    </row>
    <row r="31" spans="1:9" x14ac:dyDescent="0.2">
      <c r="A31" s="245" t="s">
        <v>110</v>
      </c>
      <c r="B31" s="246">
        <v>305</v>
      </c>
      <c r="C31" s="245" t="s">
        <v>159</v>
      </c>
      <c r="I31" t="str">
        <f t="shared" si="0"/>
        <v>305 - Municipalidad de Sto. Domingo Xenacoj, Sacatepéquez.</v>
      </c>
    </row>
    <row r="32" spans="1:9" x14ac:dyDescent="0.2">
      <c r="A32" s="245" t="s">
        <v>110</v>
      </c>
      <c r="B32" s="246">
        <v>306</v>
      </c>
      <c r="C32" s="245" t="s">
        <v>160</v>
      </c>
      <c r="I32" t="str">
        <f t="shared" si="0"/>
        <v>306 - Municipalidad de Santiago Sacatepéquez, Sacatepéquez.</v>
      </c>
    </row>
    <row r="33" spans="1:9" x14ac:dyDescent="0.2">
      <c r="A33" s="245" t="s">
        <v>110</v>
      </c>
      <c r="B33" s="246">
        <v>307</v>
      </c>
      <c r="C33" s="245" t="s">
        <v>161</v>
      </c>
      <c r="I33" t="str">
        <f t="shared" si="0"/>
        <v>307 - Municipalidad de San Bartolomé Milpas Altas, Sacatepéquez.</v>
      </c>
    </row>
    <row r="34" spans="1:9" x14ac:dyDescent="0.2">
      <c r="A34" s="245" t="s">
        <v>110</v>
      </c>
      <c r="B34" s="246">
        <v>308</v>
      </c>
      <c r="C34" s="245" t="s">
        <v>162</v>
      </c>
      <c r="I34" t="str">
        <f t="shared" si="0"/>
        <v>308 - Municipalidad de San Lucas Sacatepéquez, Sacatepéquez.</v>
      </c>
    </row>
    <row r="35" spans="1:9" x14ac:dyDescent="0.2">
      <c r="A35" s="245" t="s">
        <v>110</v>
      </c>
      <c r="B35" s="246">
        <v>309</v>
      </c>
      <c r="C35" s="245" t="s">
        <v>163</v>
      </c>
      <c r="I35" t="str">
        <f t="shared" si="0"/>
        <v>309 - Municipalidad de Santa Lucia Milpas Altas, Sacatepéquez.</v>
      </c>
    </row>
    <row r="36" spans="1:9" x14ac:dyDescent="0.2">
      <c r="A36" s="245" t="s">
        <v>110</v>
      </c>
      <c r="B36" s="246">
        <v>310</v>
      </c>
      <c r="C36" s="245" t="s">
        <v>164</v>
      </c>
      <c r="I36" t="str">
        <f t="shared" si="0"/>
        <v>310 - Municipalidad de Magdalena Milpas Altas, Sacatepéquez.</v>
      </c>
    </row>
    <row r="37" spans="1:9" x14ac:dyDescent="0.2">
      <c r="A37" s="245" t="s">
        <v>110</v>
      </c>
      <c r="B37" s="246">
        <v>311</v>
      </c>
      <c r="C37" s="245" t="s">
        <v>165</v>
      </c>
      <c r="I37" t="str">
        <f t="shared" si="0"/>
        <v>311 - Municipalidad de Santa María de Jesús, Sacatepéquez.</v>
      </c>
    </row>
    <row r="38" spans="1:9" x14ac:dyDescent="0.2">
      <c r="A38" s="245" t="s">
        <v>110</v>
      </c>
      <c r="B38" s="246">
        <v>312</v>
      </c>
      <c r="C38" s="245" t="s">
        <v>166</v>
      </c>
      <c r="I38" t="str">
        <f t="shared" si="0"/>
        <v>312 - Municipalidad de Ciudad Vieja, Sacatepéquez.</v>
      </c>
    </row>
    <row r="39" spans="1:9" x14ac:dyDescent="0.2">
      <c r="A39" s="245" t="s">
        <v>110</v>
      </c>
      <c r="B39" s="246">
        <v>313</v>
      </c>
      <c r="C39" s="245" t="s">
        <v>167</v>
      </c>
      <c r="I39" t="str">
        <f t="shared" si="0"/>
        <v>313 - Municipalidad de San Miguel Dueñas, Sacatepéquez.</v>
      </c>
    </row>
    <row r="40" spans="1:9" x14ac:dyDescent="0.2">
      <c r="A40" s="245" t="s">
        <v>110</v>
      </c>
      <c r="B40" s="246">
        <v>314</v>
      </c>
      <c r="C40" s="245" t="s">
        <v>168</v>
      </c>
      <c r="I40" t="str">
        <f t="shared" si="0"/>
        <v>314 - Municipalidad de Alotenango, Sacatepéquez.</v>
      </c>
    </row>
    <row r="41" spans="1:9" x14ac:dyDescent="0.2">
      <c r="A41" s="245" t="s">
        <v>110</v>
      </c>
      <c r="B41" s="246">
        <v>315</v>
      </c>
      <c r="C41" s="245" t="s">
        <v>169</v>
      </c>
      <c r="I41" t="str">
        <f t="shared" si="0"/>
        <v>315 - Municipalidad de San Antonio Aguas Calientes, Sacatepéquez.</v>
      </c>
    </row>
    <row r="42" spans="1:9" x14ac:dyDescent="0.2">
      <c r="A42" s="245" t="s">
        <v>110</v>
      </c>
      <c r="B42" s="246">
        <v>316</v>
      </c>
      <c r="C42" s="245" t="s">
        <v>170</v>
      </c>
      <c r="I42" t="str">
        <f t="shared" si="0"/>
        <v>316 - Municipalidad de Santa Catarina Barahona, Sacatepéquez.</v>
      </c>
    </row>
    <row r="43" spans="1:9" x14ac:dyDescent="0.2">
      <c r="A43" s="245" t="s">
        <v>111</v>
      </c>
      <c r="B43" s="246">
        <v>401</v>
      </c>
      <c r="C43" s="245" t="s">
        <v>111</v>
      </c>
      <c r="I43" t="str">
        <f t="shared" si="0"/>
        <v>401 - Municipalidad de Chimaltenango, Chimaltenango.</v>
      </c>
    </row>
    <row r="44" spans="1:9" x14ac:dyDescent="0.2">
      <c r="A44" s="245" t="s">
        <v>111</v>
      </c>
      <c r="B44" s="246">
        <v>402</v>
      </c>
      <c r="C44" s="245" t="s">
        <v>171</v>
      </c>
      <c r="I44" t="str">
        <f t="shared" si="0"/>
        <v>402 - Municipalidad de San José Poaquil, Chimaltenango.</v>
      </c>
    </row>
    <row r="45" spans="1:9" x14ac:dyDescent="0.2">
      <c r="A45" s="245" t="s">
        <v>111</v>
      </c>
      <c r="B45" s="246">
        <v>403</v>
      </c>
      <c r="C45" s="245" t="s">
        <v>172</v>
      </c>
      <c r="I45" t="str">
        <f t="shared" si="0"/>
        <v>403 - Municipalidad de San Martín Jilotepeque, Chimaltenango.</v>
      </c>
    </row>
    <row r="46" spans="1:9" x14ac:dyDescent="0.2">
      <c r="A46" s="245" t="s">
        <v>111</v>
      </c>
      <c r="B46" s="246">
        <v>404</v>
      </c>
      <c r="C46" s="245" t="s">
        <v>173</v>
      </c>
      <c r="I46" t="str">
        <f t="shared" si="0"/>
        <v>404 - Municipalidad de Comalapa, Chimaltenango.</v>
      </c>
    </row>
    <row r="47" spans="1:9" x14ac:dyDescent="0.2">
      <c r="A47" s="245" t="s">
        <v>111</v>
      </c>
      <c r="B47" s="246">
        <v>405</v>
      </c>
      <c r="C47" s="245" t="s">
        <v>174</v>
      </c>
      <c r="I47" t="str">
        <f t="shared" si="0"/>
        <v>405 - Municipalidad de Santa Apolonia, Chimaltenango.</v>
      </c>
    </row>
    <row r="48" spans="1:9" x14ac:dyDescent="0.2">
      <c r="A48" s="245" t="s">
        <v>111</v>
      </c>
      <c r="B48" s="246">
        <v>406</v>
      </c>
      <c r="C48" s="245" t="s">
        <v>175</v>
      </c>
      <c r="I48" t="str">
        <f t="shared" si="0"/>
        <v>406 - Municipalidad de Tecpán Guatemala, Chimaltenango.</v>
      </c>
    </row>
    <row r="49" spans="1:9" x14ac:dyDescent="0.2">
      <c r="A49" s="245" t="s">
        <v>111</v>
      </c>
      <c r="B49" s="246">
        <v>407</v>
      </c>
      <c r="C49" s="245" t="s">
        <v>176</v>
      </c>
      <c r="I49" t="str">
        <f t="shared" si="0"/>
        <v>407 - Municipalidad de Patzún, Chimaltenango.</v>
      </c>
    </row>
    <row r="50" spans="1:9" x14ac:dyDescent="0.2">
      <c r="A50" s="245" t="s">
        <v>111</v>
      </c>
      <c r="B50" s="246">
        <v>408</v>
      </c>
      <c r="C50" s="245" t="s">
        <v>177</v>
      </c>
      <c r="I50" t="str">
        <f t="shared" si="0"/>
        <v>408 - Municipalidad de Pochuta, Chimaltenango.</v>
      </c>
    </row>
    <row r="51" spans="1:9" x14ac:dyDescent="0.2">
      <c r="A51" s="245" t="s">
        <v>111</v>
      </c>
      <c r="B51" s="246">
        <v>409</v>
      </c>
      <c r="C51" s="245" t="s">
        <v>178</v>
      </c>
      <c r="I51" t="str">
        <f t="shared" si="0"/>
        <v>409 - Municipalidad de Patzicia, Chimaltenango.</v>
      </c>
    </row>
    <row r="52" spans="1:9" x14ac:dyDescent="0.2">
      <c r="A52" s="245" t="s">
        <v>111</v>
      </c>
      <c r="B52" s="246">
        <v>410</v>
      </c>
      <c r="C52" s="245" t="s">
        <v>179</v>
      </c>
      <c r="I52" t="str">
        <f t="shared" si="0"/>
        <v>410 - Municipalidad de Santa Cruz Balanyá, Chimaltenango.</v>
      </c>
    </row>
    <row r="53" spans="1:9" x14ac:dyDescent="0.2">
      <c r="A53" s="245" t="s">
        <v>111</v>
      </c>
      <c r="B53" s="246">
        <v>411</v>
      </c>
      <c r="C53" s="245" t="s">
        <v>180</v>
      </c>
      <c r="I53" t="str">
        <f t="shared" si="0"/>
        <v>411 - Municipalidad de Acatenango, Chimaltenango.</v>
      </c>
    </row>
    <row r="54" spans="1:9" x14ac:dyDescent="0.2">
      <c r="A54" s="245" t="s">
        <v>111</v>
      </c>
      <c r="B54" s="246">
        <v>412</v>
      </c>
      <c r="C54" s="245" t="s">
        <v>181</v>
      </c>
      <c r="I54" t="str">
        <f t="shared" si="0"/>
        <v>412 - Municipalidad de Yepocapa, Chimaltenango.</v>
      </c>
    </row>
    <row r="55" spans="1:9" x14ac:dyDescent="0.2">
      <c r="A55" s="245" t="s">
        <v>111</v>
      </c>
      <c r="B55" s="246">
        <v>413</v>
      </c>
      <c r="C55" s="245" t="s">
        <v>182</v>
      </c>
      <c r="I55" t="str">
        <f t="shared" si="0"/>
        <v>413 - Municipalidad de San Andrés Iztapa, Chimaltenango.</v>
      </c>
    </row>
    <row r="56" spans="1:9" x14ac:dyDescent="0.2">
      <c r="A56" s="245" t="s">
        <v>111</v>
      </c>
      <c r="B56" s="246">
        <v>414</v>
      </c>
      <c r="C56" s="245" t="s">
        <v>183</v>
      </c>
      <c r="I56" t="str">
        <f t="shared" si="0"/>
        <v>414 - Municipalidad de Parramos, Chimaltenango.</v>
      </c>
    </row>
    <row r="57" spans="1:9" x14ac:dyDescent="0.2">
      <c r="A57" s="245" t="s">
        <v>111</v>
      </c>
      <c r="B57" s="246">
        <v>415</v>
      </c>
      <c r="C57" s="245" t="s">
        <v>184</v>
      </c>
      <c r="I57" t="str">
        <f t="shared" si="0"/>
        <v>415 - Municipalidad de Zaragoza, Chimaltenango.</v>
      </c>
    </row>
    <row r="58" spans="1:9" x14ac:dyDescent="0.2">
      <c r="A58" s="245" t="s">
        <v>111</v>
      </c>
      <c r="B58" s="246">
        <v>416</v>
      </c>
      <c r="C58" s="245" t="s">
        <v>185</v>
      </c>
      <c r="I58" t="str">
        <f t="shared" si="0"/>
        <v>416 - Municipalidad de El Tejar, Chimaltenango.</v>
      </c>
    </row>
    <row r="59" spans="1:9" x14ac:dyDescent="0.2">
      <c r="A59" s="245" t="s">
        <v>112</v>
      </c>
      <c r="B59" s="246">
        <v>501</v>
      </c>
      <c r="C59" s="245" t="s">
        <v>112</v>
      </c>
      <c r="I59" t="str">
        <f t="shared" si="0"/>
        <v>501 - Municipalidad de Escuintla, Escuintla.</v>
      </c>
    </row>
    <row r="60" spans="1:9" x14ac:dyDescent="0.2">
      <c r="A60" s="245" t="s">
        <v>112</v>
      </c>
      <c r="B60" s="246">
        <v>502</v>
      </c>
      <c r="C60" s="245" t="s">
        <v>578</v>
      </c>
      <c r="I60" t="str">
        <f t="shared" si="0"/>
        <v>502 - Municipalidad de Santa Lucía Cotzumalguapa, Escuintla.</v>
      </c>
    </row>
    <row r="61" spans="1:9" x14ac:dyDescent="0.2">
      <c r="A61" s="245" t="s">
        <v>112</v>
      </c>
      <c r="B61" s="246">
        <v>503</v>
      </c>
      <c r="C61" s="245" t="s">
        <v>186</v>
      </c>
      <c r="I61" t="str">
        <f t="shared" si="0"/>
        <v>503 - Municipalidad de La Democracia, Escuintla.</v>
      </c>
    </row>
    <row r="62" spans="1:9" x14ac:dyDescent="0.2">
      <c r="A62" s="245" t="s">
        <v>112</v>
      </c>
      <c r="B62" s="246">
        <v>504</v>
      </c>
      <c r="C62" s="245" t="s">
        <v>187</v>
      </c>
      <c r="I62" t="str">
        <f t="shared" si="0"/>
        <v>504 - Municipalidad de Siquinalá, Escuintla.</v>
      </c>
    </row>
    <row r="63" spans="1:9" x14ac:dyDescent="0.2">
      <c r="A63" s="245" t="s">
        <v>112</v>
      </c>
      <c r="B63" s="246">
        <v>505</v>
      </c>
      <c r="C63" s="245" t="s">
        <v>188</v>
      </c>
      <c r="I63" t="str">
        <f t="shared" si="0"/>
        <v>505 - Municipalidad de Masagua, Escuintla.</v>
      </c>
    </row>
    <row r="64" spans="1:9" x14ac:dyDescent="0.2">
      <c r="A64" s="245" t="s">
        <v>112</v>
      </c>
      <c r="B64" s="246">
        <v>506</v>
      </c>
      <c r="C64" s="245" t="s">
        <v>189</v>
      </c>
      <c r="I64" t="str">
        <f t="shared" si="0"/>
        <v>506 - Municipalidad de Tiquisate, Escuintla.</v>
      </c>
    </row>
    <row r="65" spans="1:9" x14ac:dyDescent="0.2">
      <c r="A65" s="245" t="s">
        <v>112</v>
      </c>
      <c r="B65" s="246">
        <v>507</v>
      </c>
      <c r="C65" s="245" t="s">
        <v>190</v>
      </c>
      <c r="I65" t="str">
        <f t="shared" si="0"/>
        <v>507 - Municipalidad de La Gomera, Escuintla.</v>
      </c>
    </row>
    <row r="66" spans="1:9" x14ac:dyDescent="0.2">
      <c r="A66" s="245" t="s">
        <v>112</v>
      </c>
      <c r="B66" s="246">
        <v>508</v>
      </c>
      <c r="C66" s="245" t="s">
        <v>191</v>
      </c>
      <c r="I66" t="str">
        <f t="shared" si="0"/>
        <v>508 - Municipalidad de Guanagazapa, Escuintla.</v>
      </c>
    </row>
    <row r="67" spans="1:9" x14ac:dyDescent="0.2">
      <c r="A67" s="245" t="s">
        <v>112</v>
      </c>
      <c r="B67" s="246">
        <v>509</v>
      </c>
      <c r="C67" s="245" t="s">
        <v>192</v>
      </c>
      <c r="I67" t="str">
        <f t="shared" ref="I67:I130" si="1">CONCATENATE(B67,$G$1,$G$2,C67,$G$3,A67,$G$4)</f>
        <v>509 - Municipalidad de San José, Escuintla.</v>
      </c>
    </row>
    <row r="68" spans="1:9" x14ac:dyDescent="0.2">
      <c r="A68" s="245" t="s">
        <v>112</v>
      </c>
      <c r="B68" s="246">
        <v>510</v>
      </c>
      <c r="C68" s="245" t="s">
        <v>193</v>
      </c>
      <c r="I68" t="str">
        <f t="shared" si="1"/>
        <v>510 - Municipalidad de Iztapa, Escuintla.</v>
      </c>
    </row>
    <row r="69" spans="1:9" x14ac:dyDescent="0.2">
      <c r="A69" s="245" t="s">
        <v>112</v>
      </c>
      <c r="B69" s="246">
        <v>511</v>
      </c>
      <c r="C69" s="245" t="s">
        <v>194</v>
      </c>
      <c r="I69" t="str">
        <f t="shared" si="1"/>
        <v>511 - Municipalidad de Palín, Escuintla.</v>
      </c>
    </row>
    <row r="70" spans="1:9" x14ac:dyDescent="0.2">
      <c r="A70" s="245" t="s">
        <v>112</v>
      </c>
      <c r="B70" s="246">
        <v>512</v>
      </c>
      <c r="C70" s="245" t="s">
        <v>195</v>
      </c>
      <c r="I70" t="str">
        <f t="shared" si="1"/>
        <v>512 - Municipalidad de San Vicente Pacaya, Escuintla.</v>
      </c>
    </row>
    <row r="71" spans="1:9" x14ac:dyDescent="0.2">
      <c r="A71" s="245" t="s">
        <v>112</v>
      </c>
      <c r="B71" s="246">
        <v>513</v>
      </c>
      <c r="C71" s="245" t="s">
        <v>196</v>
      </c>
      <c r="I71" t="str">
        <f t="shared" si="1"/>
        <v>513 - Municipalidad de Nueva Concepción, Escuintla.</v>
      </c>
    </row>
    <row r="72" spans="1:9" x14ac:dyDescent="0.2">
      <c r="A72" s="212" t="s">
        <v>112</v>
      </c>
      <c r="B72" s="247">
        <v>514</v>
      </c>
      <c r="C72" s="212" t="s">
        <v>579</v>
      </c>
      <c r="I72" t="str">
        <f t="shared" si="1"/>
        <v>514 - Municipalidad de Sipacate, Escuintla.</v>
      </c>
    </row>
    <row r="73" spans="1:9" x14ac:dyDescent="0.2">
      <c r="A73" s="245" t="s">
        <v>113</v>
      </c>
      <c r="B73" s="246">
        <v>601</v>
      </c>
      <c r="C73" s="245" t="s">
        <v>197</v>
      </c>
      <c r="I73" t="str">
        <f t="shared" si="1"/>
        <v>601 - Municipalidad de Cuilapa, Santa Rosa.</v>
      </c>
    </row>
    <row r="74" spans="1:9" x14ac:dyDescent="0.2">
      <c r="A74" s="245" t="s">
        <v>113</v>
      </c>
      <c r="B74" s="246">
        <v>602</v>
      </c>
      <c r="C74" s="245" t="s">
        <v>198</v>
      </c>
      <c r="I74" t="str">
        <f t="shared" si="1"/>
        <v>602 - Municipalidad de Barberena, Santa Rosa.</v>
      </c>
    </row>
    <row r="75" spans="1:9" x14ac:dyDescent="0.2">
      <c r="A75" s="245" t="s">
        <v>113</v>
      </c>
      <c r="B75" s="246">
        <v>603</v>
      </c>
      <c r="C75" s="245" t="s">
        <v>199</v>
      </c>
      <c r="I75" t="str">
        <f t="shared" si="1"/>
        <v>603 - Municipalidad de Santa Rosa de Lima, Santa Rosa.</v>
      </c>
    </row>
    <row r="76" spans="1:9" x14ac:dyDescent="0.2">
      <c r="A76" s="245" t="s">
        <v>113</v>
      </c>
      <c r="B76" s="246">
        <v>604</v>
      </c>
      <c r="C76" s="245" t="s">
        <v>200</v>
      </c>
      <c r="I76" t="str">
        <f t="shared" si="1"/>
        <v>604 - Municipalidad de Casillas, Santa Rosa.</v>
      </c>
    </row>
    <row r="77" spans="1:9" x14ac:dyDescent="0.2">
      <c r="A77" s="245" t="s">
        <v>113</v>
      </c>
      <c r="B77" s="246">
        <v>605</v>
      </c>
      <c r="C77" s="245" t="s">
        <v>201</v>
      </c>
      <c r="I77" t="str">
        <f t="shared" si="1"/>
        <v>605 - Municipalidad de San Rafael las Flores, Santa Rosa.</v>
      </c>
    </row>
    <row r="78" spans="1:9" x14ac:dyDescent="0.2">
      <c r="A78" s="245" t="s">
        <v>113</v>
      </c>
      <c r="B78" s="246">
        <v>606</v>
      </c>
      <c r="C78" s="245" t="s">
        <v>202</v>
      </c>
      <c r="I78" t="str">
        <f t="shared" si="1"/>
        <v>606 - Municipalidad de Oratorio, Santa Rosa.</v>
      </c>
    </row>
    <row r="79" spans="1:9" x14ac:dyDescent="0.2">
      <c r="A79" s="245" t="s">
        <v>113</v>
      </c>
      <c r="B79" s="246">
        <v>607</v>
      </c>
      <c r="C79" s="245" t="s">
        <v>203</v>
      </c>
      <c r="I79" t="str">
        <f t="shared" si="1"/>
        <v>607 - Municipalidad de San Juan Tecuaco, Santa Rosa.</v>
      </c>
    </row>
    <row r="80" spans="1:9" x14ac:dyDescent="0.2">
      <c r="A80" s="245" t="s">
        <v>113</v>
      </c>
      <c r="B80" s="246">
        <v>608</v>
      </c>
      <c r="C80" s="245" t="s">
        <v>204</v>
      </c>
      <c r="I80" t="str">
        <f t="shared" si="1"/>
        <v>608 - Municipalidad de Chiquimulilla, Santa Rosa.</v>
      </c>
    </row>
    <row r="81" spans="1:9" x14ac:dyDescent="0.2">
      <c r="A81" s="245" t="s">
        <v>113</v>
      </c>
      <c r="B81" s="246">
        <v>609</v>
      </c>
      <c r="C81" s="245" t="s">
        <v>205</v>
      </c>
      <c r="I81" t="str">
        <f t="shared" si="1"/>
        <v>609 - Municipalidad de Taxisco, Santa Rosa.</v>
      </c>
    </row>
    <row r="82" spans="1:9" x14ac:dyDescent="0.2">
      <c r="A82" s="245" t="s">
        <v>113</v>
      </c>
      <c r="B82" s="246">
        <v>610</v>
      </c>
      <c r="C82" s="245" t="s">
        <v>206</v>
      </c>
      <c r="I82" t="str">
        <f t="shared" si="1"/>
        <v>610 - Municipalidad de Santa María Ixhuatan, Santa Rosa.</v>
      </c>
    </row>
    <row r="83" spans="1:9" x14ac:dyDescent="0.2">
      <c r="A83" s="245" t="s">
        <v>113</v>
      </c>
      <c r="B83" s="246">
        <v>611</v>
      </c>
      <c r="C83" s="245" t="s">
        <v>207</v>
      </c>
      <c r="I83" t="str">
        <f t="shared" si="1"/>
        <v>611 - Municipalidad de Guazacapan, Santa Rosa.</v>
      </c>
    </row>
    <row r="84" spans="1:9" x14ac:dyDescent="0.2">
      <c r="A84" s="245" t="s">
        <v>113</v>
      </c>
      <c r="B84" s="246">
        <v>612</v>
      </c>
      <c r="C84" s="245" t="s">
        <v>208</v>
      </c>
      <c r="I84" t="str">
        <f t="shared" si="1"/>
        <v>612 - Municipalidad de Santa Cruz el Naranjo, Santa Rosa.</v>
      </c>
    </row>
    <row r="85" spans="1:9" x14ac:dyDescent="0.2">
      <c r="A85" s="245" t="s">
        <v>113</v>
      </c>
      <c r="B85" s="246">
        <v>613</v>
      </c>
      <c r="C85" s="245" t="s">
        <v>209</v>
      </c>
      <c r="I85" t="str">
        <f t="shared" si="1"/>
        <v>613 - Municipalidad de Pueblo Nuevo Viñas, Santa Rosa.</v>
      </c>
    </row>
    <row r="86" spans="1:9" x14ac:dyDescent="0.2">
      <c r="A86" s="245" t="s">
        <v>113</v>
      </c>
      <c r="B86" s="246">
        <v>614</v>
      </c>
      <c r="C86" s="245" t="s">
        <v>210</v>
      </c>
      <c r="I86" t="str">
        <f t="shared" si="1"/>
        <v>614 - Municipalidad de Nueva Santa Rosa, Santa Rosa.</v>
      </c>
    </row>
    <row r="87" spans="1:9" x14ac:dyDescent="0.2">
      <c r="A87" s="245" t="s">
        <v>114</v>
      </c>
      <c r="B87" s="246">
        <v>701</v>
      </c>
      <c r="C87" s="245" t="s">
        <v>114</v>
      </c>
      <c r="I87" t="str">
        <f t="shared" si="1"/>
        <v>701 - Municipalidad de Sololá, Sololá.</v>
      </c>
    </row>
    <row r="88" spans="1:9" x14ac:dyDescent="0.2">
      <c r="A88" s="245" t="s">
        <v>114</v>
      </c>
      <c r="B88" s="246">
        <v>702</v>
      </c>
      <c r="C88" s="245" t="s">
        <v>211</v>
      </c>
      <c r="I88" t="str">
        <f t="shared" si="1"/>
        <v>702 - Municipalidad de San José Chacayá, Sololá.</v>
      </c>
    </row>
    <row r="89" spans="1:9" x14ac:dyDescent="0.2">
      <c r="A89" s="245" t="s">
        <v>114</v>
      </c>
      <c r="B89" s="246">
        <v>703</v>
      </c>
      <c r="C89" s="245" t="s">
        <v>212</v>
      </c>
      <c r="I89" t="str">
        <f t="shared" si="1"/>
        <v>703 - Municipalidad de Santa María Visitación, Sololá.</v>
      </c>
    </row>
    <row r="90" spans="1:9" x14ac:dyDescent="0.2">
      <c r="A90" s="245" t="s">
        <v>114</v>
      </c>
      <c r="B90" s="246">
        <v>704</v>
      </c>
      <c r="C90" s="245" t="s">
        <v>213</v>
      </c>
      <c r="I90" t="str">
        <f t="shared" si="1"/>
        <v>704 - Municipalidad de Santa Lucia Utatlán, Sololá.</v>
      </c>
    </row>
    <row r="91" spans="1:9" x14ac:dyDescent="0.2">
      <c r="A91" s="245" t="s">
        <v>114</v>
      </c>
      <c r="B91" s="246">
        <v>705</v>
      </c>
      <c r="C91" s="245" t="s">
        <v>214</v>
      </c>
      <c r="I91" t="str">
        <f t="shared" si="1"/>
        <v>705 - Municipalidad de Nahualá, Sololá.</v>
      </c>
    </row>
    <row r="92" spans="1:9" x14ac:dyDescent="0.2">
      <c r="A92" s="245" t="s">
        <v>114</v>
      </c>
      <c r="B92" s="246">
        <v>706</v>
      </c>
      <c r="C92" s="245" t="s">
        <v>215</v>
      </c>
      <c r="I92" t="str">
        <f t="shared" si="1"/>
        <v>706 - Municipalidad de Santa Catarina Ixtahuacán, Sololá.</v>
      </c>
    </row>
    <row r="93" spans="1:9" x14ac:dyDescent="0.2">
      <c r="A93" s="245" t="s">
        <v>114</v>
      </c>
      <c r="B93" s="246">
        <v>707</v>
      </c>
      <c r="C93" s="245" t="s">
        <v>216</v>
      </c>
      <c r="I93" t="str">
        <f t="shared" si="1"/>
        <v>707 - Municipalidad de Santa Clara La Laguna, Sololá.</v>
      </c>
    </row>
    <row r="94" spans="1:9" x14ac:dyDescent="0.2">
      <c r="A94" s="245" t="s">
        <v>114</v>
      </c>
      <c r="B94" s="246">
        <v>708</v>
      </c>
      <c r="C94" s="245" t="s">
        <v>217</v>
      </c>
      <c r="I94" t="str">
        <f t="shared" si="1"/>
        <v>708 - Municipalidad de Concepción, Sololá.</v>
      </c>
    </row>
    <row r="95" spans="1:9" x14ac:dyDescent="0.2">
      <c r="A95" s="245" t="s">
        <v>114</v>
      </c>
      <c r="B95" s="246">
        <v>709</v>
      </c>
      <c r="C95" s="245" t="s">
        <v>218</v>
      </c>
      <c r="I95" t="str">
        <f t="shared" si="1"/>
        <v>709 - Municipalidad de San Andrés Semetabaj, Sololá.</v>
      </c>
    </row>
    <row r="96" spans="1:9" x14ac:dyDescent="0.2">
      <c r="A96" s="245" t="s">
        <v>114</v>
      </c>
      <c r="B96" s="246">
        <v>710</v>
      </c>
      <c r="C96" s="245" t="s">
        <v>219</v>
      </c>
      <c r="I96" t="str">
        <f t="shared" si="1"/>
        <v>710 - Municipalidad de Panajachel, Sololá.</v>
      </c>
    </row>
    <row r="97" spans="1:9" x14ac:dyDescent="0.2">
      <c r="A97" s="245" t="s">
        <v>114</v>
      </c>
      <c r="B97" s="246">
        <v>711</v>
      </c>
      <c r="C97" s="245" t="s">
        <v>220</v>
      </c>
      <c r="I97" t="str">
        <f t="shared" si="1"/>
        <v>711 - Municipalidad de Santa Catarina Palopó, Sololá.</v>
      </c>
    </row>
    <row r="98" spans="1:9" x14ac:dyDescent="0.2">
      <c r="A98" s="245" t="s">
        <v>114</v>
      </c>
      <c r="B98" s="246">
        <v>712</v>
      </c>
      <c r="C98" s="245" t="s">
        <v>221</v>
      </c>
      <c r="I98" t="str">
        <f t="shared" si="1"/>
        <v>712 - Municipalidad de San Antonio Palopó, Sololá.</v>
      </c>
    </row>
    <row r="99" spans="1:9" x14ac:dyDescent="0.2">
      <c r="A99" s="245" t="s">
        <v>114</v>
      </c>
      <c r="B99" s="246">
        <v>713</v>
      </c>
      <c r="C99" s="245" t="s">
        <v>222</v>
      </c>
      <c r="I99" t="str">
        <f t="shared" si="1"/>
        <v>713 - Municipalidad de San Lucas Toliman, Sololá.</v>
      </c>
    </row>
    <row r="100" spans="1:9" x14ac:dyDescent="0.2">
      <c r="A100" s="245" t="s">
        <v>114</v>
      </c>
      <c r="B100" s="246">
        <v>714</v>
      </c>
      <c r="C100" s="245" t="s">
        <v>223</v>
      </c>
      <c r="I100" t="str">
        <f t="shared" si="1"/>
        <v>714 - Municipalidad de Santa Cruz La Laguna, Sololá.</v>
      </c>
    </row>
    <row r="101" spans="1:9" x14ac:dyDescent="0.2">
      <c r="A101" s="245" t="s">
        <v>114</v>
      </c>
      <c r="B101" s="246">
        <v>715</v>
      </c>
      <c r="C101" s="245" t="s">
        <v>224</v>
      </c>
      <c r="I101" t="str">
        <f t="shared" si="1"/>
        <v>715 - Municipalidad de San Pablo La Laguna, Sololá.</v>
      </c>
    </row>
    <row r="102" spans="1:9" x14ac:dyDescent="0.2">
      <c r="A102" s="245" t="s">
        <v>114</v>
      </c>
      <c r="B102" s="246">
        <v>716</v>
      </c>
      <c r="C102" s="245" t="s">
        <v>225</v>
      </c>
      <c r="I102" t="str">
        <f t="shared" si="1"/>
        <v>716 - Municipalidad de San Marcos La Laguna, Sololá.</v>
      </c>
    </row>
    <row r="103" spans="1:9" x14ac:dyDescent="0.2">
      <c r="A103" s="245" t="s">
        <v>114</v>
      </c>
      <c r="B103" s="246">
        <v>717</v>
      </c>
      <c r="C103" s="245" t="s">
        <v>226</v>
      </c>
      <c r="I103" t="str">
        <f t="shared" si="1"/>
        <v>717 - Municipalidad de San Juan La Laguna, Sololá.</v>
      </c>
    </row>
    <row r="104" spans="1:9" x14ac:dyDescent="0.2">
      <c r="A104" s="245" t="s">
        <v>114</v>
      </c>
      <c r="B104" s="246">
        <v>718</v>
      </c>
      <c r="C104" s="245" t="s">
        <v>227</v>
      </c>
      <c r="I104" t="str">
        <f t="shared" si="1"/>
        <v>718 - Municipalidad de San Pedro La Laguna, Sololá.</v>
      </c>
    </row>
    <row r="105" spans="1:9" x14ac:dyDescent="0.2">
      <c r="A105" s="245" t="s">
        <v>114</v>
      </c>
      <c r="B105" s="246">
        <v>719</v>
      </c>
      <c r="C105" s="245" t="s">
        <v>228</v>
      </c>
      <c r="I105" t="str">
        <f t="shared" si="1"/>
        <v>719 - Municipalidad de Santiago Atitlán, Sololá.</v>
      </c>
    </row>
    <row r="106" spans="1:9" x14ac:dyDescent="0.2">
      <c r="A106" s="245" t="s">
        <v>115</v>
      </c>
      <c r="B106" s="246">
        <v>801</v>
      </c>
      <c r="C106" s="245" t="s">
        <v>115</v>
      </c>
      <c r="I106" t="str">
        <f t="shared" si="1"/>
        <v>801 - Municipalidad de Totonicapan , Totonicapan .</v>
      </c>
    </row>
    <row r="107" spans="1:9" x14ac:dyDescent="0.2">
      <c r="A107" s="245" t="s">
        <v>115</v>
      </c>
      <c r="B107" s="246">
        <v>802</v>
      </c>
      <c r="C107" s="245" t="s">
        <v>229</v>
      </c>
      <c r="I107" t="str">
        <f t="shared" si="1"/>
        <v>802 - Municipalidad de San Cristobal Totonicapan, Totonicapan .</v>
      </c>
    </row>
    <row r="108" spans="1:9" x14ac:dyDescent="0.2">
      <c r="A108" s="245" t="s">
        <v>115</v>
      </c>
      <c r="B108" s="246">
        <v>803</v>
      </c>
      <c r="C108" s="245" t="s">
        <v>230</v>
      </c>
      <c r="I108" t="str">
        <f t="shared" si="1"/>
        <v>803 - Municipalidad de San Francisco El Alto, Totonicapan .</v>
      </c>
    </row>
    <row r="109" spans="1:9" x14ac:dyDescent="0.2">
      <c r="A109" s="245" t="s">
        <v>115</v>
      </c>
      <c r="B109" s="246">
        <v>804</v>
      </c>
      <c r="C109" s="245" t="s">
        <v>231</v>
      </c>
      <c r="I109" t="str">
        <f t="shared" si="1"/>
        <v>804 - Municipalidad de San Andres Xecul, Totonicapan .</v>
      </c>
    </row>
    <row r="110" spans="1:9" x14ac:dyDescent="0.2">
      <c r="A110" s="245" t="s">
        <v>115</v>
      </c>
      <c r="B110" s="246">
        <v>805</v>
      </c>
      <c r="C110" s="245" t="s">
        <v>232</v>
      </c>
      <c r="I110" t="str">
        <f t="shared" si="1"/>
        <v>805 - Municipalidad de Momostenango, Totonicapan .</v>
      </c>
    </row>
    <row r="111" spans="1:9" x14ac:dyDescent="0.2">
      <c r="A111" s="245" t="s">
        <v>115</v>
      </c>
      <c r="B111" s="246">
        <v>806</v>
      </c>
      <c r="C111" s="245" t="s">
        <v>233</v>
      </c>
      <c r="I111" t="str">
        <f t="shared" si="1"/>
        <v>806 - Municipalidad de Santa Maria Chiquimula, Totonicapan .</v>
      </c>
    </row>
    <row r="112" spans="1:9" x14ac:dyDescent="0.2">
      <c r="A112" s="245" t="s">
        <v>115</v>
      </c>
      <c r="B112" s="246">
        <v>807</v>
      </c>
      <c r="C112" s="245" t="s">
        <v>234</v>
      </c>
      <c r="I112" t="str">
        <f t="shared" si="1"/>
        <v>807 - Municipalidad de Santa Lucia La Reforma , Totonicapan .</v>
      </c>
    </row>
    <row r="113" spans="1:9" x14ac:dyDescent="0.2">
      <c r="A113" s="245" t="s">
        <v>115</v>
      </c>
      <c r="B113" s="246">
        <v>808</v>
      </c>
      <c r="C113" s="245" t="s">
        <v>235</v>
      </c>
      <c r="I113" t="str">
        <f t="shared" si="1"/>
        <v>808 - Municipalidad de San Bartolo Aguas Calientes , Totonicapan .</v>
      </c>
    </row>
    <row r="114" spans="1:9" x14ac:dyDescent="0.2">
      <c r="A114" s="245" t="s">
        <v>116</v>
      </c>
      <c r="B114" s="246">
        <v>901</v>
      </c>
      <c r="C114" s="245" t="s">
        <v>116</v>
      </c>
      <c r="I114" t="str">
        <f t="shared" si="1"/>
        <v>901 - Municipalidad de Quetzaltenango, Quetzaltenango.</v>
      </c>
    </row>
    <row r="115" spans="1:9" x14ac:dyDescent="0.2">
      <c r="A115" s="245" t="s">
        <v>116</v>
      </c>
      <c r="B115" s="246">
        <v>902</v>
      </c>
      <c r="C115" s="245" t="s">
        <v>236</v>
      </c>
      <c r="I115" t="str">
        <f t="shared" si="1"/>
        <v>902 - Municipalidad de Salcajá , Quetzaltenango.</v>
      </c>
    </row>
    <row r="116" spans="1:9" x14ac:dyDescent="0.2">
      <c r="A116" s="245" t="s">
        <v>116</v>
      </c>
      <c r="B116" s="246">
        <v>903</v>
      </c>
      <c r="C116" s="245" t="s">
        <v>237</v>
      </c>
      <c r="I116" t="str">
        <f t="shared" si="1"/>
        <v>903 - Municipalidad de Olintepeque, Quetzaltenango.</v>
      </c>
    </row>
    <row r="117" spans="1:9" x14ac:dyDescent="0.2">
      <c r="A117" s="245" t="s">
        <v>116</v>
      </c>
      <c r="B117" s="246">
        <v>904</v>
      </c>
      <c r="C117" s="245" t="s">
        <v>238</v>
      </c>
      <c r="I117" t="str">
        <f t="shared" si="1"/>
        <v>904 - Municipalidad de San Carlos Sija, Quetzaltenango.</v>
      </c>
    </row>
    <row r="118" spans="1:9" x14ac:dyDescent="0.2">
      <c r="A118" s="245" t="s">
        <v>116</v>
      </c>
      <c r="B118" s="246">
        <v>905</v>
      </c>
      <c r="C118" s="245" t="s">
        <v>239</v>
      </c>
      <c r="I118" t="str">
        <f t="shared" si="1"/>
        <v>905 - Municipalidad de Sibilia, Quetzaltenango.</v>
      </c>
    </row>
    <row r="119" spans="1:9" x14ac:dyDescent="0.2">
      <c r="A119" s="245" t="s">
        <v>116</v>
      </c>
      <c r="B119" s="246">
        <v>906</v>
      </c>
      <c r="C119" s="245" t="s">
        <v>240</v>
      </c>
      <c r="I119" t="str">
        <f t="shared" si="1"/>
        <v>906 - Municipalidad de Cabricán, Quetzaltenango.</v>
      </c>
    </row>
    <row r="120" spans="1:9" x14ac:dyDescent="0.2">
      <c r="A120" s="245" t="s">
        <v>116</v>
      </c>
      <c r="B120" s="246">
        <v>907</v>
      </c>
      <c r="C120" s="245" t="s">
        <v>241</v>
      </c>
      <c r="I120" t="str">
        <f t="shared" si="1"/>
        <v>907 - Municipalidad de Cajolá, Quetzaltenango.</v>
      </c>
    </row>
    <row r="121" spans="1:9" x14ac:dyDescent="0.2">
      <c r="A121" s="245" t="s">
        <v>116</v>
      </c>
      <c r="B121" s="246">
        <v>908</v>
      </c>
      <c r="C121" s="245" t="s">
        <v>242</v>
      </c>
      <c r="I121" t="str">
        <f t="shared" si="1"/>
        <v>908 - Municipalidad de San Miguel Siguilá, Quetzaltenango.</v>
      </c>
    </row>
    <row r="122" spans="1:9" x14ac:dyDescent="0.2">
      <c r="A122" s="245" t="s">
        <v>116</v>
      </c>
      <c r="B122" s="246">
        <v>909</v>
      </c>
      <c r="C122" s="245" t="s">
        <v>243</v>
      </c>
      <c r="I122" t="str">
        <f t="shared" si="1"/>
        <v>909 - Municipalidad de San Juan Ostuncalco, Quetzaltenango.</v>
      </c>
    </row>
    <row r="123" spans="1:9" x14ac:dyDescent="0.2">
      <c r="A123" s="245" t="s">
        <v>116</v>
      </c>
      <c r="B123" s="246">
        <v>910</v>
      </c>
      <c r="C123" s="245" t="s">
        <v>244</v>
      </c>
      <c r="I123" t="str">
        <f t="shared" si="1"/>
        <v>910 - Municipalidad de San Mateo, Quetzaltenango.</v>
      </c>
    </row>
    <row r="124" spans="1:9" x14ac:dyDescent="0.2">
      <c r="A124" s="245" t="s">
        <v>116</v>
      </c>
      <c r="B124" s="246">
        <v>911</v>
      </c>
      <c r="C124" s="245" t="s">
        <v>245</v>
      </c>
      <c r="I124" t="str">
        <f t="shared" si="1"/>
        <v>911 - Municipalidad de Concepción Chiquirichapa, Quetzaltenango.</v>
      </c>
    </row>
    <row r="125" spans="1:9" x14ac:dyDescent="0.2">
      <c r="A125" s="245" t="s">
        <v>116</v>
      </c>
      <c r="B125" s="246">
        <v>912</v>
      </c>
      <c r="C125" s="245" t="s">
        <v>246</v>
      </c>
      <c r="I125" t="str">
        <f t="shared" si="1"/>
        <v>912 - Municipalidad de San Martín Sacatepéquez, Quetzaltenango.</v>
      </c>
    </row>
    <row r="126" spans="1:9" x14ac:dyDescent="0.2">
      <c r="A126" s="245" t="s">
        <v>116</v>
      </c>
      <c r="B126" s="246">
        <v>913</v>
      </c>
      <c r="C126" s="245" t="s">
        <v>247</v>
      </c>
      <c r="I126" t="str">
        <f t="shared" si="1"/>
        <v>913 - Municipalidad de Almolonga, Quetzaltenango.</v>
      </c>
    </row>
    <row r="127" spans="1:9" x14ac:dyDescent="0.2">
      <c r="A127" s="245" t="s">
        <v>116</v>
      </c>
      <c r="B127" s="246">
        <v>914</v>
      </c>
      <c r="C127" s="245" t="s">
        <v>248</v>
      </c>
      <c r="I127" t="str">
        <f t="shared" si="1"/>
        <v>914 - Municipalidad de Cantel, Quetzaltenango.</v>
      </c>
    </row>
    <row r="128" spans="1:9" x14ac:dyDescent="0.2">
      <c r="A128" s="245" t="s">
        <v>116</v>
      </c>
      <c r="B128" s="246">
        <v>915</v>
      </c>
      <c r="C128" s="245" t="s">
        <v>249</v>
      </c>
      <c r="I128" t="str">
        <f t="shared" si="1"/>
        <v>915 - Municipalidad de Huitán, Quetzaltenango.</v>
      </c>
    </row>
    <row r="129" spans="1:9" x14ac:dyDescent="0.2">
      <c r="A129" s="245" t="s">
        <v>116</v>
      </c>
      <c r="B129" s="246">
        <v>916</v>
      </c>
      <c r="C129" s="245" t="s">
        <v>250</v>
      </c>
      <c r="I129" t="str">
        <f t="shared" si="1"/>
        <v>916 - Municipalidad de Zunil, Quetzaltenango.</v>
      </c>
    </row>
    <row r="130" spans="1:9" x14ac:dyDescent="0.2">
      <c r="A130" s="245" t="s">
        <v>116</v>
      </c>
      <c r="B130" s="246">
        <v>917</v>
      </c>
      <c r="C130" s="245" t="s">
        <v>251</v>
      </c>
      <c r="I130" t="str">
        <f t="shared" si="1"/>
        <v>917 - Municipalidad de Colomba Costa Cuca, Quetzaltenango.</v>
      </c>
    </row>
    <row r="131" spans="1:9" x14ac:dyDescent="0.2">
      <c r="A131" s="245" t="s">
        <v>116</v>
      </c>
      <c r="B131" s="246">
        <v>918</v>
      </c>
      <c r="C131" s="245" t="s">
        <v>580</v>
      </c>
      <c r="I131" t="str">
        <f t="shared" ref="I131:I196" si="2">CONCATENATE(B131,$G$1,$G$2,C131,$G$3,A131,$G$4)</f>
        <v>918 - Municipalidad de San Francisco La Unión, Quetzaltenango.</v>
      </c>
    </row>
    <row r="132" spans="1:9" x14ac:dyDescent="0.2">
      <c r="A132" s="245" t="s">
        <v>116</v>
      </c>
      <c r="B132" s="246">
        <v>919</v>
      </c>
      <c r="C132" s="245" t="s">
        <v>252</v>
      </c>
      <c r="I132" t="str">
        <f t="shared" si="2"/>
        <v>919 - Municipalidad de El Palmar, Quetzaltenango.</v>
      </c>
    </row>
    <row r="133" spans="1:9" x14ac:dyDescent="0.2">
      <c r="A133" s="245" t="s">
        <v>116</v>
      </c>
      <c r="B133" s="246">
        <v>920</v>
      </c>
      <c r="C133" s="245" t="s">
        <v>253</v>
      </c>
      <c r="I133" t="str">
        <f t="shared" si="2"/>
        <v>920 - Municipalidad de Coatepeque, Quetzaltenango.</v>
      </c>
    </row>
    <row r="134" spans="1:9" x14ac:dyDescent="0.2">
      <c r="A134" s="245" t="s">
        <v>116</v>
      </c>
      <c r="B134" s="246">
        <v>921</v>
      </c>
      <c r="C134" s="245" t="s">
        <v>254</v>
      </c>
      <c r="I134" t="str">
        <f t="shared" si="2"/>
        <v>921 - Municipalidad de Génova, Quetzaltenango.</v>
      </c>
    </row>
    <row r="135" spans="1:9" x14ac:dyDescent="0.2">
      <c r="A135" s="245" t="s">
        <v>116</v>
      </c>
      <c r="B135" s="246">
        <v>922</v>
      </c>
      <c r="C135" s="245" t="s">
        <v>255</v>
      </c>
      <c r="I135" t="str">
        <f t="shared" si="2"/>
        <v>922 - Municipalidad de Flores Costa Cuca, Quetzaltenango.</v>
      </c>
    </row>
    <row r="136" spans="1:9" x14ac:dyDescent="0.2">
      <c r="A136" s="245" t="s">
        <v>116</v>
      </c>
      <c r="B136" s="246">
        <v>923</v>
      </c>
      <c r="C136" s="245" t="s">
        <v>256</v>
      </c>
      <c r="I136" t="str">
        <f t="shared" si="2"/>
        <v>923 - Municipalidad de La Esperanza, Quetzaltenango.</v>
      </c>
    </row>
    <row r="137" spans="1:9" x14ac:dyDescent="0.2">
      <c r="A137" s="245" t="s">
        <v>116</v>
      </c>
      <c r="B137" s="246">
        <v>924</v>
      </c>
      <c r="C137" s="245" t="s">
        <v>581</v>
      </c>
      <c r="I137" t="str">
        <f t="shared" si="2"/>
        <v>924 - Municipalidad de Palestina de Los Altos, Quetzaltenango.</v>
      </c>
    </row>
    <row r="138" spans="1:9" x14ac:dyDescent="0.2">
      <c r="A138" s="245" t="s">
        <v>117</v>
      </c>
      <c r="B138" s="246">
        <v>1001</v>
      </c>
      <c r="C138" s="245" t="s">
        <v>257</v>
      </c>
      <c r="I138" t="str">
        <f t="shared" si="2"/>
        <v>1001 - Municipalidad de Mazatenango, Suchitepequez.</v>
      </c>
    </row>
    <row r="139" spans="1:9" x14ac:dyDescent="0.2">
      <c r="A139" s="245" t="s">
        <v>117</v>
      </c>
      <c r="B139" s="246">
        <v>1002</v>
      </c>
      <c r="C139" s="245" t="s">
        <v>258</v>
      </c>
      <c r="I139" t="str">
        <f t="shared" si="2"/>
        <v>1002 - Municipalidad de Cuyotenango, Suchitepequez.</v>
      </c>
    </row>
    <row r="140" spans="1:9" x14ac:dyDescent="0.2">
      <c r="A140" s="245" t="s">
        <v>117</v>
      </c>
      <c r="B140" s="246">
        <v>1003</v>
      </c>
      <c r="C140" s="245" t="s">
        <v>259</v>
      </c>
      <c r="I140" t="str">
        <f t="shared" si="2"/>
        <v>1003 - Municipalidad de San Francisco Zapotitlán, Suchitepequez.</v>
      </c>
    </row>
    <row r="141" spans="1:9" x14ac:dyDescent="0.2">
      <c r="A141" s="245" t="s">
        <v>117</v>
      </c>
      <c r="B141" s="246">
        <v>1004</v>
      </c>
      <c r="C141" s="245" t="s">
        <v>260</v>
      </c>
      <c r="I141" t="str">
        <f t="shared" si="2"/>
        <v>1004 - Municipalidad de San Bernardino, Suchitepequez.</v>
      </c>
    </row>
    <row r="142" spans="1:9" x14ac:dyDescent="0.2">
      <c r="A142" s="245" t="s">
        <v>117</v>
      </c>
      <c r="B142" s="246">
        <v>1005</v>
      </c>
      <c r="C142" s="245" t="s">
        <v>261</v>
      </c>
      <c r="I142" t="str">
        <f t="shared" si="2"/>
        <v>1005 - Municipalidad de San José El Ídolo, Suchitepequez.</v>
      </c>
    </row>
    <row r="143" spans="1:9" x14ac:dyDescent="0.2">
      <c r="A143" s="245" t="s">
        <v>117</v>
      </c>
      <c r="B143" s="246">
        <v>1006</v>
      </c>
      <c r="C143" s="245" t="s">
        <v>262</v>
      </c>
      <c r="I143" t="str">
        <f t="shared" si="2"/>
        <v>1006 - Municipalidad de Santo Domingo Suchitepéquez, Suchitepequez.</v>
      </c>
    </row>
    <row r="144" spans="1:9" x14ac:dyDescent="0.2">
      <c r="A144" s="245" t="s">
        <v>117</v>
      </c>
      <c r="B144" s="246">
        <v>1007</v>
      </c>
      <c r="C144" s="245" t="s">
        <v>263</v>
      </c>
      <c r="I144" t="str">
        <f t="shared" si="2"/>
        <v>1007 - Municipalidad de San Lorenzo , Suchitepequez.</v>
      </c>
    </row>
    <row r="145" spans="1:9" x14ac:dyDescent="0.2">
      <c r="A145" s="245" t="s">
        <v>117</v>
      </c>
      <c r="B145" s="246">
        <v>1008</v>
      </c>
      <c r="C145" s="245" t="s">
        <v>264</v>
      </c>
      <c r="I145" t="str">
        <f t="shared" si="2"/>
        <v>1008 - Municipalidad de Samayac, Suchitepequez.</v>
      </c>
    </row>
    <row r="146" spans="1:9" x14ac:dyDescent="0.2">
      <c r="A146" s="245" t="s">
        <v>117</v>
      </c>
      <c r="B146" s="246">
        <v>1009</v>
      </c>
      <c r="C146" s="245" t="s">
        <v>265</v>
      </c>
      <c r="I146" t="str">
        <f t="shared" si="2"/>
        <v>1009 - Municipalidad de San Pablo Jocopilas, Suchitepequez.</v>
      </c>
    </row>
    <row r="147" spans="1:9" x14ac:dyDescent="0.2">
      <c r="A147" s="245" t="s">
        <v>117</v>
      </c>
      <c r="B147" s="246">
        <v>1010</v>
      </c>
      <c r="C147" s="245" t="s">
        <v>266</v>
      </c>
      <c r="I147" t="str">
        <f t="shared" si="2"/>
        <v>1010 - Municipalidad de San Antonio Suchitepéquez, Suchitepequez.</v>
      </c>
    </row>
    <row r="148" spans="1:9" x14ac:dyDescent="0.2">
      <c r="A148" s="245" t="s">
        <v>117</v>
      </c>
      <c r="B148" s="246">
        <v>1011</v>
      </c>
      <c r="C148" s="245" t="s">
        <v>267</v>
      </c>
      <c r="I148" t="str">
        <f t="shared" si="2"/>
        <v>1011 - Municipalidad de San Miguel Panán, Suchitepequez.</v>
      </c>
    </row>
    <row r="149" spans="1:9" x14ac:dyDescent="0.2">
      <c r="A149" s="245" t="s">
        <v>117</v>
      </c>
      <c r="B149" s="246">
        <v>1012</v>
      </c>
      <c r="C149" s="245" t="s">
        <v>268</v>
      </c>
      <c r="I149" t="str">
        <f t="shared" si="2"/>
        <v>1012 - Municipalidad de San Gabriel, Suchitepequez.</v>
      </c>
    </row>
    <row r="150" spans="1:9" x14ac:dyDescent="0.2">
      <c r="A150" s="245" t="s">
        <v>117</v>
      </c>
      <c r="B150" s="246">
        <v>1013</v>
      </c>
      <c r="C150" s="245" t="s">
        <v>269</v>
      </c>
      <c r="I150" t="str">
        <f t="shared" si="2"/>
        <v>1013 - Municipalidad de Chicacao, Suchitepequez.</v>
      </c>
    </row>
    <row r="151" spans="1:9" x14ac:dyDescent="0.2">
      <c r="A151" s="245" t="s">
        <v>117</v>
      </c>
      <c r="B151" s="246">
        <v>1014</v>
      </c>
      <c r="C151" s="245" t="s">
        <v>270</v>
      </c>
      <c r="I151" t="str">
        <f t="shared" si="2"/>
        <v>1014 - Municipalidad de Patulul, Suchitepequez.</v>
      </c>
    </row>
    <row r="152" spans="1:9" x14ac:dyDescent="0.2">
      <c r="A152" s="245" t="s">
        <v>117</v>
      </c>
      <c r="B152" s="246">
        <v>1015</v>
      </c>
      <c r="C152" s="245" t="s">
        <v>271</v>
      </c>
      <c r="I152" t="str">
        <f t="shared" si="2"/>
        <v>1015 - Municipalidad de Santa Bárbara, Suchitepequez.</v>
      </c>
    </row>
    <row r="153" spans="1:9" x14ac:dyDescent="0.2">
      <c r="A153" s="245" t="s">
        <v>117</v>
      </c>
      <c r="B153" s="246">
        <v>1016</v>
      </c>
      <c r="C153" s="245" t="s">
        <v>272</v>
      </c>
      <c r="I153" t="str">
        <f t="shared" si="2"/>
        <v>1016 - Municipalidad de San Juan Bautista, Suchitepequez.</v>
      </c>
    </row>
    <row r="154" spans="1:9" x14ac:dyDescent="0.2">
      <c r="A154" s="245" t="s">
        <v>117</v>
      </c>
      <c r="B154" s="246">
        <v>1017</v>
      </c>
      <c r="C154" s="245" t="s">
        <v>273</v>
      </c>
      <c r="I154" t="str">
        <f t="shared" si="2"/>
        <v>1017 - Municipalidad de Santo Tomás La Unión, Suchitepequez.</v>
      </c>
    </row>
    <row r="155" spans="1:9" x14ac:dyDescent="0.2">
      <c r="A155" s="245" t="s">
        <v>117</v>
      </c>
      <c r="B155" s="246">
        <v>1018</v>
      </c>
      <c r="C155" s="245" t="s">
        <v>274</v>
      </c>
      <c r="I155" t="str">
        <f t="shared" si="2"/>
        <v>1018 - Municipalidad de Zunilito, Suchitepequez.</v>
      </c>
    </row>
    <row r="156" spans="1:9" x14ac:dyDescent="0.2">
      <c r="A156" s="245" t="s">
        <v>117</v>
      </c>
      <c r="B156" s="246">
        <v>1019</v>
      </c>
      <c r="C156" s="245" t="s">
        <v>275</v>
      </c>
      <c r="I156" t="str">
        <f t="shared" si="2"/>
        <v>1019 - Municipalidad de Pueblo Nuevo, Suchitepequez.</v>
      </c>
    </row>
    <row r="157" spans="1:9" x14ac:dyDescent="0.2">
      <c r="A157" s="245" t="s">
        <v>117</v>
      </c>
      <c r="B157" s="246">
        <v>1020</v>
      </c>
      <c r="C157" s="245" t="s">
        <v>276</v>
      </c>
      <c r="I157" t="str">
        <f t="shared" si="2"/>
        <v>1020 - Municipalidad de Río Bravo, Suchitepequez.</v>
      </c>
    </row>
    <row r="158" spans="1:9" x14ac:dyDescent="0.2">
      <c r="A158" s="212" t="s">
        <v>117</v>
      </c>
      <c r="B158" s="247">
        <v>1021</v>
      </c>
      <c r="C158" s="212" t="s">
        <v>528</v>
      </c>
      <c r="I158" t="str">
        <f t="shared" si="2"/>
        <v>1021 - Municipalidad de La Máquina, Suchitepequez.</v>
      </c>
    </row>
    <row r="159" spans="1:9" x14ac:dyDescent="0.2">
      <c r="A159" s="245" t="s">
        <v>118</v>
      </c>
      <c r="B159" s="246">
        <v>1101</v>
      </c>
      <c r="C159" s="245" t="s">
        <v>118</v>
      </c>
      <c r="I159" t="str">
        <f t="shared" si="2"/>
        <v>1101 - Municipalidad de Retalhuleu, Retalhuleu.</v>
      </c>
    </row>
    <row r="160" spans="1:9" x14ac:dyDescent="0.2">
      <c r="A160" s="245" t="s">
        <v>118</v>
      </c>
      <c r="B160" s="246">
        <v>1102</v>
      </c>
      <c r="C160" s="245" t="s">
        <v>277</v>
      </c>
      <c r="I160" t="str">
        <f t="shared" si="2"/>
        <v>1102 - Municipalidad de San Sebastián, Retalhuleu.</v>
      </c>
    </row>
    <row r="161" spans="1:9" x14ac:dyDescent="0.2">
      <c r="A161" s="245" t="s">
        <v>118</v>
      </c>
      <c r="B161" s="246">
        <v>1103</v>
      </c>
      <c r="C161" s="245" t="s">
        <v>582</v>
      </c>
      <c r="I161" t="str">
        <f t="shared" si="2"/>
        <v>1103 - Municipalidad de Santa Cruz Mulua, Retalhuleu.</v>
      </c>
    </row>
    <row r="162" spans="1:9" x14ac:dyDescent="0.2">
      <c r="A162" s="245" t="s">
        <v>118</v>
      </c>
      <c r="B162" s="246">
        <v>1104</v>
      </c>
      <c r="C162" s="245" t="s">
        <v>278</v>
      </c>
      <c r="I162" t="str">
        <f t="shared" si="2"/>
        <v>1104 - Municipalidad de San Martín Zapotitlán, Retalhuleu.</v>
      </c>
    </row>
    <row r="163" spans="1:9" x14ac:dyDescent="0.2">
      <c r="A163" s="245" t="s">
        <v>118</v>
      </c>
      <c r="B163" s="246">
        <v>1105</v>
      </c>
      <c r="C163" s="245" t="s">
        <v>279</v>
      </c>
      <c r="I163" t="str">
        <f t="shared" si="2"/>
        <v>1105 - Municipalidad de San Felipe Realhuleu, Retalhuleu.</v>
      </c>
    </row>
    <row r="164" spans="1:9" x14ac:dyDescent="0.2">
      <c r="A164" s="245" t="s">
        <v>118</v>
      </c>
      <c r="B164" s="246">
        <v>1106</v>
      </c>
      <c r="C164" s="245" t="s">
        <v>280</v>
      </c>
      <c r="I164" t="str">
        <f t="shared" si="2"/>
        <v>1106 - Municipalidad de San Andrés Villa Seca, Retalhuleu.</v>
      </c>
    </row>
    <row r="165" spans="1:9" x14ac:dyDescent="0.2">
      <c r="A165" s="245" t="s">
        <v>118</v>
      </c>
      <c r="B165" s="246">
        <v>1107</v>
      </c>
      <c r="C165" s="245" t="s">
        <v>281</v>
      </c>
      <c r="I165" t="str">
        <f t="shared" si="2"/>
        <v>1107 - Municipalidad de Champerico, Retalhuleu.</v>
      </c>
    </row>
    <row r="166" spans="1:9" x14ac:dyDescent="0.2">
      <c r="A166" s="245" t="s">
        <v>118</v>
      </c>
      <c r="B166" s="246">
        <v>1108</v>
      </c>
      <c r="C166" s="245" t="s">
        <v>282</v>
      </c>
      <c r="I166" t="str">
        <f t="shared" si="2"/>
        <v>1108 - Municipalidad de Nuevo San Carlos, Retalhuleu.</v>
      </c>
    </row>
    <row r="167" spans="1:9" x14ac:dyDescent="0.2">
      <c r="A167" s="245" t="s">
        <v>118</v>
      </c>
      <c r="B167" s="246">
        <v>1109</v>
      </c>
      <c r="C167" s="245" t="s">
        <v>283</v>
      </c>
      <c r="I167" t="str">
        <f t="shared" si="2"/>
        <v>1109 - Municipalidad de El Asintal, Retalhuleu.</v>
      </c>
    </row>
    <row r="168" spans="1:9" x14ac:dyDescent="0.2">
      <c r="A168" s="245" t="s">
        <v>119</v>
      </c>
      <c r="B168" s="246">
        <v>1201</v>
      </c>
      <c r="C168" s="245" t="s">
        <v>119</v>
      </c>
      <c r="I168" t="str">
        <f t="shared" si="2"/>
        <v>1201 - Municipalidad de San Marcos, San Marcos.</v>
      </c>
    </row>
    <row r="169" spans="1:9" x14ac:dyDescent="0.2">
      <c r="A169" s="245" t="s">
        <v>119</v>
      </c>
      <c r="B169" s="246">
        <v>1202</v>
      </c>
      <c r="C169" s="245" t="s">
        <v>284</v>
      </c>
      <c r="I169" t="str">
        <f t="shared" si="2"/>
        <v>1202 - Municipalidad de San Pedro Sacatepequez, San Marcos.</v>
      </c>
    </row>
    <row r="170" spans="1:9" x14ac:dyDescent="0.2">
      <c r="A170" s="245" t="s">
        <v>119</v>
      </c>
      <c r="B170" s="246">
        <v>1203</v>
      </c>
      <c r="C170" s="245" t="s">
        <v>285</v>
      </c>
      <c r="I170" t="str">
        <f t="shared" si="2"/>
        <v>1203 - Municipalidad de San Antonio Sacatepequez, San Marcos.</v>
      </c>
    </row>
    <row r="171" spans="1:9" x14ac:dyDescent="0.2">
      <c r="A171" s="245" t="s">
        <v>119</v>
      </c>
      <c r="B171" s="246">
        <v>1204</v>
      </c>
      <c r="C171" s="245" t="s">
        <v>286</v>
      </c>
      <c r="I171" t="str">
        <f t="shared" si="2"/>
        <v>1204 - Municipalidad de Comitancillo, San Marcos.</v>
      </c>
    </row>
    <row r="172" spans="1:9" x14ac:dyDescent="0.2">
      <c r="A172" s="245" t="s">
        <v>119</v>
      </c>
      <c r="B172" s="246">
        <v>1205</v>
      </c>
      <c r="C172" s="245" t="s">
        <v>287</v>
      </c>
      <c r="I172" t="str">
        <f t="shared" si="2"/>
        <v>1205 - Municipalidad de San Miguel Ixtahuacan, San Marcos.</v>
      </c>
    </row>
    <row r="173" spans="1:9" x14ac:dyDescent="0.2">
      <c r="A173" s="245" t="s">
        <v>119</v>
      </c>
      <c r="B173" s="246">
        <v>1206</v>
      </c>
      <c r="C173" s="245" t="s">
        <v>288</v>
      </c>
      <c r="I173" t="str">
        <f t="shared" si="2"/>
        <v>1206 - Municipalidad de Concepcion Tutuapa, San Marcos.</v>
      </c>
    </row>
    <row r="174" spans="1:9" x14ac:dyDescent="0.2">
      <c r="A174" s="245" t="s">
        <v>119</v>
      </c>
      <c r="B174" s="246">
        <v>1207</v>
      </c>
      <c r="C174" s="245" t="s">
        <v>289</v>
      </c>
      <c r="I174" t="str">
        <f t="shared" si="2"/>
        <v>1207 - Municipalidad de Tacana, San Marcos.</v>
      </c>
    </row>
    <row r="175" spans="1:9" x14ac:dyDescent="0.2">
      <c r="A175" s="245" t="s">
        <v>119</v>
      </c>
      <c r="B175" s="246">
        <v>1208</v>
      </c>
      <c r="C175" s="245" t="s">
        <v>290</v>
      </c>
      <c r="I175" t="str">
        <f t="shared" si="2"/>
        <v>1208 - Municipalidad de Sibinal, San Marcos.</v>
      </c>
    </row>
    <row r="176" spans="1:9" x14ac:dyDescent="0.2">
      <c r="A176" s="245" t="s">
        <v>119</v>
      </c>
      <c r="B176" s="246">
        <v>1209</v>
      </c>
      <c r="C176" s="245" t="s">
        <v>291</v>
      </c>
      <c r="I176" t="str">
        <f t="shared" si="2"/>
        <v>1209 - Municipalidad de Tajumulco, San Marcos.</v>
      </c>
    </row>
    <row r="177" spans="1:9" x14ac:dyDescent="0.2">
      <c r="A177" s="245" t="s">
        <v>119</v>
      </c>
      <c r="B177" s="246">
        <v>1210</v>
      </c>
      <c r="C177" s="245" t="s">
        <v>292</v>
      </c>
      <c r="I177" t="str">
        <f t="shared" si="2"/>
        <v>1210 - Municipalidad de Tejutla, San Marcos.</v>
      </c>
    </row>
    <row r="178" spans="1:9" x14ac:dyDescent="0.2">
      <c r="A178" s="245" t="s">
        <v>119</v>
      </c>
      <c r="B178" s="246">
        <v>1211</v>
      </c>
      <c r="C178" s="245" t="s">
        <v>293</v>
      </c>
      <c r="I178" t="str">
        <f t="shared" si="2"/>
        <v>1211 - Municipalidad de San Rafael Pie De La Cuesta, San Marcos.</v>
      </c>
    </row>
    <row r="179" spans="1:9" x14ac:dyDescent="0.2">
      <c r="A179" s="245" t="s">
        <v>119</v>
      </c>
      <c r="B179" s="246">
        <v>1212</v>
      </c>
      <c r="C179" s="245" t="s">
        <v>294</v>
      </c>
      <c r="I179" t="str">
        <f t="shared" si="2"/>
        <v>1212 - Municipalidad de Nuevo Progreso, San Marcos.</v>
      </c>
    </row>
    <row r="180" spans="1:9" x14ac:dyDescent="0.2">
      <c r="A180" s="245" t="s">
        <v>119</v>
      </c>
      <c r="B180" s="246">
        <v>1213</v>
      </c>
      <c r="C180" s="245" t="s">
        <v>295</v>
      </c>
      <c r="I180" t="str">
        <f t="shared" si="2"/>
        <v>1213 - Municipalidad de El Tumbador, San Marcos.</v>
      </c>
    </row>
    <row r="181" spans="1:9" x14ac:dyDescent="0.2">
      <c r="A181" s="245" t="s">
        <v>119</v>
      </c>
      <c r="B181" s="246">
        <v>1214</v>
      </c>
      <c r="C181" s="245" t="s">
        <v>296</v>
      </c>
      <c r="I181" t="str">
        <f t="shared" si="2"/>
        <v>1214 - Municipalidad de San Jose El Rodeo, San Marcos.</v>
      </c>
    </row>
    <row r="182" spans="1:9" x14ac:dyDescent="0.2">
      <c r="A182" s="245" t="s">
        <v>119</v>
      </c>
      <c r="B182" s="246">
        <v>1215</v>
      </c>
      <c r="C182" s="245" t="s">
        <v>297</v>
      </c>
      <c r="I182" t="str">
        <f t="shared" si="2"/>
        <v>1215 - Municipalidad de Malacatán, San Marcos.</v>
      </c>
    </row>
    <row r="183" spans="1:9" x14ac:dyDescent="0.2">
      <c r="A183" s="245" t="s">
        <v>119</v>
      </c>
      <c r="B183" s="246">
        <v>1216</v>
      </c>
      <c r="C183" s="245" t="s">
        <v>298</v>
      </c>
      <c r="I183" t="str">
        <f t="shared" si="2"/>
        <v>1216 - Municipalidad de Catarina, San Marcos.</v>
      </c>
    </row>
    <row r="184" spans="1:9" x14ac:dyDescent="0.2">
      <c r="A184" s="245" t="s">
        <v>119</v>
      </c>
      <c r="B184" s="246">
        <v>1217</v>
      </c>
      <c r="C184" s="245" t="s">
        <v>299</v>
      </c>
      <c r="I184" t="str">
        <f t="shared" si="2"/>
        <v>1217 - Municipalidad de Ayutla, San Marcos.</v>
      </c>
    </row>
    <row r="185" spans="1:9" x14ac:dyDescent="0.2">
      <c r="A185" s="245" t="s">
        <v>119</v>
      </c>
      <c r="B185" s="246">
        <v>1218</v>
      </c>
      <c r="C185" s="245" t="s">
        <v>300</v>
      </c>
      <c r="I185" t="str">
        <f t="shared" si="2"/>
        <v>1218 - Municipalidad de Ocos, San Marcos.</v>
      </c>
    </row>
    <row r="186" spans="1:9" x14ac:dyDescent="0.2">
      <c r="A186" s="245" t="s">
        <v>119</v>
      </c>
      <c r="B186" s="246">
        <v>1219</v>
      </c>
      <c r="C186" s="245" t="s">
        <v>301</v>
      </c>
      <c r="I186" t="str">
        <f t="shared" si="2"/>
        <v>1219 - Municipalidad de San Pablo, San Marcos.</v>
      </c>
    </row>
    <row r="187" spans="1:9" x14ac:dyDescent="0.2">
      <c r="A187" s="245" t="s">
        <v>119</v>
      </c>
      <c r="B187" s="246">
        <v>1220</v>
      </c>
      <c r="C187" s="245" t="s">
        <v>302</v>
      </c>
      <c r="I187" t="str">
        <f t="shared" si="2"/>
        <v>1220 - Municipalidad de El Quetzal, San Marcos.</v>
      </c>
    </row>
    <row r="188" spans="1:9" x14ac:dyDescent="0.2">
      <c r="A188" s="245" t="s">
        <v>119</v>
      </c>
      <c r="B188" s="246">
        <v>1221</v>
      </c>
      <c r="C188" s="245" t="s">
        <v>303</v>
      </c>
      <c r="I188" t="str">
        <f t="shared" si="2"/>
        <v>1221 - Municipalidad de La Reforma, San Marcos.</v>
      </c>
    </row>
    <row r="189" spans="1:9" x14ac:dyDescent="0.2">
      <c r="A189" s="245" t="s">
        <v>119</v>
      </c>
      <c r="B189" s="246">
        <v>1222</v>
      </c>
      <c r="C189" s="245" t="s">
        <v>304</v>
      </c>
      <c r="I189" t="str">
        <f t="shared" si="2"/>
        <v>1222 - Municipalidad de Pajapita, San Marcos.</v>
      </c>
    </row>
    <row r="190" spans="1:9" x14ac:dyDescent="0.2">
      <c r="A190" s="245" t="s">
        <v>119</v>
      </c>
      <c r="B190" s="246">
        <v>1223</v>
      </c>
      <c r="C190" s="245" t="s">
        <v>305</v>
      </c>
      <c r="I190" t="str">
        <f t="shared" si="2"/>
        <v>1223 - Municipalidad de Ixchiguan, San Marcos.</v>
      </c>
    </row>
    <row r="191" spans="1:9" x14ac:dyDescent="0.2">
      <c r="A191" s="245" t="s">
        <v>119</v>
      </c>
      <c r="B191" s="246">
        <v>1224</v>
      </c>
      <c r="C191" s="245" t="s">
        <v>306</v>
      </c>
      <c r="I191" t="str">
        <f t="shared" si="2"/>
        <v>1224 - Municipalidad de San Jose Ojetenam, San Marcos.</v>
      </c>
    </row>
    <row r="192" spans="1:9" x14ac:dyDescent="0.2">
      <c r="A192" s="245" t="s">
        <v>119</v>
      </c>
      <c r="B192" s="246">
        <v>1225</v>
      </c>
      <c r="C192" s="245" t="s">
        <v>307</v>
      </c>
      <c r="I192" t="str">
        <f t="shared" si="2"/>
        <v>1225 - Municipalidad de San Cristobal Cucho, San Marcos.</v>
      </c>
    </row>
    <row r="193" spans="1:9" x14ac:dyDescent="0.2">
      <c r="A193" s="245" t="s">
        <v>119</v>
      </c>
      <c r="B193" s="246">
        <v>1226</v>
      </c>
      <c r="C193" s="245" t="s">
        <v>308</v>
      </c>
      <c r="I193" t="str">
        <f t="shared" si="2"/>
        <v>1226 - Municipalidad de Sipacapa, San Marcos.</v>
      </c>
    </row>
    <row r="194" spans="1:9" x14ac:dyDescent="0.2">
      <c r="A194" s="245" t="s">
        <v>119</v>
      </c>
      <c r="B194" s="246">
        <v>1227</v>
      </c>
      <c r="C194" s="245" t="s">
        <v>309</v>
      </c>
      <c r="I194" t="str">
        <f t="shared" si="2"/>
        <v>1227 - Municipalidad de Esquipulas Palo Gordo, San Marcos.</v>
      </c>
    </row>
    <row r="195" spans="1:9" x14ac:dyDescent="0.2">
      <c r="A195" s="245" t="s">
        <v>119</v>
      </c>
      <c r="B195" s="246">
        <v>1228</v>
      </c>
      <c r="C195" s="245" t="s">
        <v>310</v>
      </c>
      <c r="I195" t="str">
        <f t="shared" si="2"/>
        <v>1228 - Municipalidad de Rio Blanco, San Marcos.</v>
      </c>
    </row>
    <row r="196" spans="1:9" x14ac:dyDescent="0.2">
      <c r="A196" s="245" t="s">
        <v>119</v>
      </c>
      <c r="B196" s="246">
        <v>1229</v>
      </c>
      <c r="C196" s="245" t="s">
        <v>311</v>
      </c>
      <c r="I196" t="str">
        <f t="shared" si="2"/>
        <v>1229 - Municipalidad de San Lorenzo, San Marcos.</v>
      </c>
    </row>
    <row r="197" spans="1:9" x14ac:dyDescent="0.2">
      <c r="A197" s="212" t="s">
        <v>119</v>
      </c>
      <c r="B197" s="247">
        <v>1230</v>
      </c>
      <c r="C197" s="212" t="s">
        <v>529</v>
      </c>
      <c r="I197" t="str">
        <f t="shared" ref="I197:I260" si="3">CONCATENATE(B197,$G$1,$G$2,C197,$G$3,A197,$G$4)</f>
        <v>1230 - Municipalidad de La Blanca, San Marcos.</v>
      </c>
    </row>
    <row r="198" spans="1:9" x14ac:dyDescent="0.2">
      <c r="A198" s="245" t="s">
        <v>120</v>
      </c>
      <c r="B198" s="246">
        <v>1301</v>
      </c>
      <c r="C198" s="245" t="s">
        <v>120</v>
      </c>
      <c r="I198" t="str">
        <f t="shared" si="3"/>
        <v>1301 - Municipalidad de Huehuetenango, Huehuetenango.</v>
      </c>
    </row>
    <row r="199" spans="1:9" x14ac:dyDescent="0.2">
      <c r="A199" s="245" t="s">
        <v>120</v>
      </c>
      <c r="B199" s="246">
        <v>1302</v>
      </c>
      <c r="C199" s="245" t="s">
        <v>312</v>
      </c>
      <c r="I199" t="str">
        <f t="shared" si="3"/>
        <v>1302 - Municipalidad de Chiantla, Huehuetenango.</v>
      </c>
    </row>
    <row r="200" spans="1:9" x14ac:dyDescent="0.2">
      <c r="A200" s="245" t="s">
        <v>120</v>
      </c>
      <c r="B200" s="246">
        <v>1303</v>
      </c>
      <c r="C200" s="245" t="s">
        <v>313</v>
      </c>
      <c r="I200" t="str">
        <f t="shared" si="3"/>
        <v>1303 - Municipalidad de Malacatancito, Huehuetenango.</v>
      </c>
    </row>
    <row r="201" spans="1:9" x14ac:dyDescent="0.2">
      <c r="A201" s="245" t="s">
        <v>120</v>
      </c>
      <c r="B201" s="246">
        <v>1304</v>
      </c>
      <c r="C201" s="245" t="s">
        <v>314</v>
      </c>
      <c r="I201" t="str">
        <f t="shared" si="3"/>
        <v>1304 - Municipalidad de Cuilco, Huehuetenango.</v>
      </c>
    </row>
    <row r="202" spans="1:9" x14ac:dyDescent="0.2">
      <c r="A202" s="245" t="s">
        <v>120</v>
      </c>
      <c r="B202" s="246">
        <v>1305</v>
      </c>
      <c r="C202" s="245" t="s">
        <v>315</v>
      </c>
      <c r="I202" t="str">
        <f t="shared" si="3"/>
        <v>1305 - Municipalidad de Nentón, Huehuetenango.</v>
      </c>
    </row>
    <row r="203" spans="1:9" x14ac:dyDescent="0.2">
      <c r="A203" s="245" t="s">
        <v>120</v>
      </c>
      <c r="B203" s="246">
        <v>1306</v>
      </c>
      <c r="C203" s="245" t="s">
        <v>316</v>
      </c>
      <c r="I203" t="str">
        <f t="shared" si="3"/>
        <v>1306 - Municipalidad de San Pedro Necta, Huehuetenango.</v>
      </c>
    </row>
    <row r="204" spans="1:9" x14ac:dyDescent="0.2">
      <c r="A204" s="245" t="s">
        <v>120</v>
      </c>
      <c r="B204" s="246">
        <v>1307</v>
      </c>
      <c r="C204" s="245" t="s">
        <v>317</v>
      </c>
      <c r="I204" t="str">
        <f t="shared" si="3"/>
        <v>1307 - Municipalidad de Jacaltenango, Huehuetenango.</v>
      </c>
    </row>
    <row r="205" spans="1:9" x14ac:dyDescent="0.2">
      <c r="A205" s="245" t="s">
        <v>120</v>
      </c>
      <c r="B205" s="246">
        <v>1308</v>
      </c>
      <c r="C205" s="245" t="s">
        <v>318</v>
      </c>
      <c r="I205" t="str">
        <f t="shared" si="3"/>
        <v>1308 - Municipalidad de San Pedro Soloma, Huehuetenango.</v>
      </c>
    </row>
    <row r="206" spans="1:9" x14ac:dyDescent="0.2">
      <c r="A206" s="245" t="s">
        <v>120</v>
      </c>
      <c r="B206" s="246">
        <v>1309</v>
      </c>
      <c r="C206" s="245" t="s">
        <v>319</v>
      </c>
      <c r="I206" t="str">
        <f t="shared" si="3"/>
        <v>1309 - Municipalidad de San Idelfonso Ixtahuacán, Huehuetenango.</v>
      </c>
    </row>
    <row r="207" spans="1:9" x14ac:dyDescent="0.2">
      <c r="A207" s="245" t="s">
        <v>120</v>
      </c>
      <c r="B207" s="246">
        <v>1310</v>
      </c>
      <c r="C207" s="245" t="s">
        <v>271</v>
      </c>
      <c r="I207" t="str">
        <f t="shared" si="3"/>
        <v>1310 - Municipalidad de Santa Bárbara, Huehuetenango.</v>
      </c>
    </row>
    <row r="208" spans="1:9" x14ac:dyDescent="0.2">
      <c r="A208" s="245" t="s">
        <v>120</v>
      </c>
      <c r="B208" s="246">
        <v>1311</v>
      </c>
      <c r="C208" s="245" t="s">
        <v>320</v>
      </c>
      <c r="I208" t="str">
        <f t="shared" si="3"/>
        <v>1311 - Municipalidad de La Libertad, Huehuetenango.</v>
      </c>
    </row>
    <row r="209" spans="1:9" x14ac:dyDescent="0.2">
      <c r="A209" s="245" t="s">
        <v>120</v>
      </c>
      <c r="B209" s="246">
        <v>1312</v>
      </c>
      <c r="C209" s="245" t="s">
        <v>186</v>
      </c>
      <c r="I209" t="str">
        <f t="shared" si="3"/>
        <v>1312 - Municipalidad de La Democracia, Huehuetenango.</v>
      </c>
    </row>
    <row r="210" spans="1:9" x14ac:dyDescent="0.2">
      <c r="A210" s="245" t="s">
        <v>120</v>
      </c>
      <c r="B210" s="246">
        <v>1313</v>
      </c>
      <c r="C210" s="245" t="s">
        <v>321</v>
      </c>
      <c r="I210" t="str">
        <f t="shared" si="3"/>
        <v>1313 - Municipalidad de San Miguel Acatán, Huehuetenango.</v>
      </c>
    </row>
    <row r="211" spans="1:9" x14ac:dyDescent="0.2">
      <c r="A211" s="245" t="s">
        <v>120</v>
      </c>
      <c r="B211" s="246">
        <v>1314</v>
      </c>
      <c r="C211" s="245" t="s">
        <v>322</v>
      </c>
      <c r="I211" t="str">
        <f t="shared" si="3"/>
        <v>1314 - Municipalidad de San Rafel la Independencia, Huehuetenango.</v>
      </c>
    </row>
    <row r="212" spans="1:9" x14ac:dyDescent="0.2">
      <c r="A212" s="245" t="s">
        <v>120</v>
      </c>
      <c r="B212" s="246">
        <v>1315</v>
      </c>
      <c r="C212" s="245" t="s">
        <v>323</v>
      </c>
      <c r="I212" t="str">
        <f t="shared" si="3"/>
        <v>1315 - Municipalidad de Todos Santos Cuchumatán, Huehuetenango.</v>
      </c>
    </row>
    <row r="213" spans="1:9" x14ac:dyDescent="0.2">
      <c r="A213" s="245" t="s">
        <v>120</v>
      </c>
      <c r="B213" s="246">
        <v>1316</v>
      </c>
      <c r="C213" s="245" t="s">
        <v>324</v>
      </c>
      <c r="I213" t="str">
        <f t="shared" si="3"/>
        <v>1316 - Municipalidad de San Juan Atitán, Huehuetenango.</v>
      </c>
    </row>
    <row r="214" spans="1:9" x14ac:dyDescent="0.2">
      <c r="A214" s="245" t="s">
        <v>120</v>
      </c>
      <c r="B214" s="246">
        <v>1317</v>
      </c>
      <c r="C214" s="245" t="s">
        <v>325</v>
      </c>
      <c r="I214" t="str">
        <f t="shared" si="3"/>
        <v>1317 - Municipalidad de Santa Eulalia, Huehuetenango.</v>
      </c>
    </row>
    <row r="215" spans="1:9" x14ac:dyDescent="0.2">
      <c r="A215" s="245" t="s">
        <v>120</v>
      </c>
      <c r="B215" s="246">
        <v>1318</v>
      </c>
      <c r="C215" s="245" t="s">
        <v>326</v>
      </c>
      <c r="I215" t="str">
        <f t="shared" si="3"/>
        <v>1318 - Municipalidad de San Mateo Ixtatán, Huehuetenango.</v>
      </c>
    </row>
    <row r="216" spans="1:9" x14ac:dyDescent="0.2">
      <c r="A216" s="245" t="s">
        <v>120</v>
      </c>
      <c r="B216" s="246">
        <v>1319</v>
      </c>
      <c r="C216" s="245" t="s">
        <v>327</v>
      </c>
      <c r="I216" t="str">
        <f t="shared" si="3"/>
        <v>1319 - Municipalidad de Colotenango, Huehuetenango.</v>
      </c>
    </row>
    <row r="217" spans="1:9" x14ac:dyDescent="0.2">
      <c r="A217" s="245" t="s">
        <v>120</v>
      </c>
      <c r="B217" s="246">
        <v>1320</v>
      </c>
      <c r="C217" s="245" t="s">
        <v>328</v>
      </c>
      <c r="I217" t="str">
        <f t="shared" si="3"/>
        <v>1320 - Municipalidad de San Sebastián Huehuetenango, Huehuetenango.</v>
      </c>
    </row>
    <row r="218" spans="1:9" x14ac:dyDescent="0.2">
      <c r="A218" s="245" t="s">
        <v>120</v>
      </c>
      <c r="B218" s="246">
        <v>1321</v>
      </c>
      <c r="C218" s="245" t="s">
        <v>329</v>
      </c>
      <c r="I218" t="str">
        <f t="shared" si="3"/>
        <v>1321 - Municipalidad de Tectitán, Huehuetenango.</v>
      </c>
    </row>
    <row r="219" spans="1:9" x14ac:dyDescent="0.2">
      <c r="A219" s="245" t="s">
        <v>120</v>
      </c>
      <c r="B219" s="246">
        <v>1322</v>
      </c>
      <c r="C219" s="245" t="s">
        <v>330</v>
      </c>
      <c r="I219" t="str">
        <f t="shared" si="3"/>
        <v>1322 - Municipalidad de Concepción Huista, Huehuetenango.</v>
      </c>
    </row>
    <row r="220" spans="1:9" x14ac:dyDescent="0.2">
      <c r="A220" s="245" t="s">
        <v>120</v>
      </c>
      <c r="B220" s="246">
        <v>1323</v>
      </c>
      <c r="C220" s="245" t="s">
        <v>331</v>
      </c>
      <c r="I220" t="str">
        <f t="shared" si="3"/>
        <v>1323 - Municipalidad de San Juan Ixcoy, Huehuetenango.</v>
      </c>
    </row>
    <row r="221" spans="1:9" x14ac:dyDescent="0.2">
      <c r="A221" s="245" t="s">
        <v>120</v>
      </c>
      <c r="B221" s="246">
        <v>1324</v>
      </c>
      <c r="C221" s="245" t="s">
        <v>332</v>
      </c>
      <c r="I221" t="str">
        <f t="shared" si="3"/>
        <v>1324 - Municipalidad de San Antonio Huista, Huehuetenango.</v>
      </c>
    </row>
    <row r="222" spans="1:9" x14ac:dyDescent="0.2">
      <c r="A222" s="245" t="s">
        <v>120</v>
      </c>
      <c r="B222" s="246">
        <v>1325</v>
      </c>
      <c r="C222" s="245" t="s">
        <v>333</v>
      </c>
      <c r="I222" t="str">
        <f t="shared" si="3"/>
        <v>1325 - Municipalidad de San Sebastián Coatán, Huehuetenango.</v>
      </c>
    </row>
    <row r="223" spans="1:9" x14ac:dyDescent="0.2">
      <c r="A223" s="245" t="s">
        <v>120</v>
      </c>
      <c r="B223" s="246">
        <v>1326</v>
      </c>
      <c r="C223" s="245" t="s">
        <v>334</v>
      </c>
      <c r="I223" t="str">
        <f t="shared" si="3"/>
        <v>1326 - Municipalidad de Santa Cruz Barillas, Huehuetenango.</v>
      </c>
    </row>
    <row r="224" spans="1:9" x14ac:dyDescent="0.2">
      <c r="A224" s="245" t="s">
        <v>120</v>
      </c>
      <c r="B224" s="246">
        <v>1327</v>
      </c>
      <c r="C224" s="245" t="s">
        <v>335</v>
      </c>
      <c r="I224" t="str">
        <f t="shared" si="3"/>
        <v>1327 - Municipalidad de Aguacatán, Huehuetenango.</v>
      </c>
    </row>
    <row r="225" spans="1:9" x14ac:dyDescent="0.2">
      <c r="A225" s="245" t="s">
        <v>120</v>
      </c>
      <c r="B225" s="246">
        <v>1328</v>
      </c>
      <c r="C225" s="245" t="s">
        <v>336</v>
      </c>
      <c r="I225" t="str">
        <f t="shared" si="3"/>
        <v>1328 - Municipalidad de San Rafael Petzal, Huehuetenango.</v>
      </c>
    </row>
    <row r="226" spans="1:9" x14ac:dyDescent="0.2">
      <c r="A226" s="245" t="s">
        <v>120</v>
      </c>
      <c r="B226" s="246">
        <v>1329</v>
      </c>
      <c r="C226" s="245" t="s">
        <v>337</v>
      </c>
      <c r="I226" t="str">
        <f t="shared" si="3"/>
        <v>1329 - Municipalidad de San Gaspar Ixchil, Huehuetenango.</v>
      </c>
    </row>
    <row r="227" spans="1:9" x14ac:dyDescent="0.2">
      <c r="A227" s="245" t="s">
        <v>120</v>
      </c>
      <c r="B227" s="246">
        <v>1330</v>
      </c>
      <c r="C227" s="245" t="s">
        <v>338</v>
      </c>
      <c r="I227" t="str">
        <f t="shared" si="3"/>
        <v>1330 - Municipalidad de Santiago Chimaltenango, Huehuetenango.</v>
      </c>
    </row>
    <row r="228" spans="1:9" x14ac:dyDescent="0.2">
      <c r="A228" s="245" t="s">
        <v>120</v>
      </c>
      <c r="B228" s="246">
        <v>1331</v>
      </c>
      <c r="C228" s="245" t="s">
        <v>339</v>
      </c>
      <c r="I228" t="str">
        <f t="shared" si="3"/>
        <v>1331 - Municipalidad de Santa Ana Huista, Huehuetenango.</v>
      </c>
    </row>
    <row r="229" spans="1:9" x14ac:dyDescent="0.2">
      <c r="A229" s="245" t="s">
        <v>120</v>
      </c>
      <c r="B229" s="246">
        <v>1332</v>
      </c>
      <c r="C229" s="245" t="s">
        <v>340</v>
      </c>
      <c r="I229" t="str">
        <f t="shared" si="3"/>
        <v>1332 - Municipalidad de Unión Cantinil, Huehuetenango.</v>
      </c>
    </row>
    <row r="230" spans="1:9" x14ac:dyDescent="0.2">
      <c r="A230" s="212" t="s">
        <v>120</v>
      </c>
      <c r="B230" s="247">
        <v>1333</v>
      </c>
      <c r="C230" s="212" t="s">
        <v>583</v>
      </c>
      <c r="I230" t="str">
        <f t="shared" si="3"/>
        <v>1333 - Municipalidad de Petatán, Huehuetenango.</v>
      </c>
    </row>
    <row r="231" spans="1:9" x14ac:dyDescent="0.2">
      <c r="A231" s="245" t="s">
        <v>121</v>
      </c>
      <c r="B231" s="246">
        <v>1401</v>
      </c>
      <c r="C231" s="245" t="s">
        <v>341</v>
      </c>
      <c r="I231" t="str">
        <f t="shared" si="3"/>
        <v>1401 - Municipalidad de Santa Cruz del Quiché, Quiché.</v>
      </c>
    </row>
    <row r="232" spans="1:9" x14ac:dyDescent="0.2">
      <c r="A232" s="245" t="s">
        <v>121</v>
      </c>
      <c r="B232" s="246">
        <v>1402</v>
      </c>
      <c r="C232" s="245" t="s">
        <v>342</v>
      </c>
      <c r="I232" t="str">
        <f t="shared" si="3"/>
        <v>1402 - Municipalidad de Chiché, Quiché.</v>
      </c>
    </row>
    <row r="233" spans="1:9" x14ac:dyDescent="0.2">
      <c r="A233" s="245" t="s">
        <v>121</v>
      </c>
      <c r="B233" s="246">
        <v>1403</v>
      </c>
      <c r="C233" s="245" t="s">
        <v>343</v>
      </c>
      <c r="I233" t="str">
        <f t="shared" si="3"/>
        <v>1403 - Municipalidad de Chinique, Quiché.</v>
      </c>
    </row>
    <row r="234" spans="1:9" x14ac:dyDescent="0.2">
      <c r="A234" s="245" t="s">
        <v>121</v>
      </c>
      <c r="B234" s="246">
        <v>1404</v>
      </c>
      <c r="C234" s="245" t="s">
        <v>344</v>
      </c>
      <c r="I234" t="str">
        <f t="shared" si="3"/>
        <v>1404 - Municipalidad de Zacualpa, Quiché.</v>
      </c>
    </row>
    <row r="235" spans="1:9" x14ac:dyDescent="0.2">
      <c r="A235" s="245" t="s">
        <v>121</v>
      </c>
      <c r="B235" s="246">
        <v>1405</v>
      </c>
      <c r="C235" s="245" t="s">
        <v>345</v>
      </c>
      <c r="I235" t="str">
        <f t="shared" si="3"/>
        <v>1405 - Municipalidad de Chajul, Quiché.</v>
      </c>
    </row>
    <row r="236" spans="1:9" x14ac:dyDescent="0.2">
      <c r="A236" s="245" t="s">
        <v>121</v>
      </c>
      <c r="B236" s="246">
        <v>1406</v>
      </c>
      <c r="C236" s="245" t="s">
        <v>346</v>
      </c>
      <c r="I236" t="str">
        <f t="shared" si="3"/>
        <v>1406 - Municipalidad de Chichicastenango, Quiché.</v>
      </c>
    </row>
    <row r="237" spans="1:9" x14ac:dyDescent="0.2">
      <c r="A237" s="245" t="s">
        <v>121</v>
      </c>
      <c r="B237" s="246">
        <v>1407</v>
      </c>
      <c r="C237" s="245" t="s">
        <v>347</v>
      </c>
      <c r="I237" t="str">
        <f t="shared" si="3"/>
        <v>1407 - Municipalidad de Patzité, Quiché.</v>
      </c>
    </row>
    <row r="238" spans="1:9" x14ac:dyDescent="0.2">
      <c r="A238" s="245" t="s">
        <v>121</v>
      </c>
      <c r="B238" s="246">
        <v>1408</v>
      </c>
      <c r="C238" s="245" t="s">
        <v>348</v>
      </c>
      <c r="I238" t="str">
        <f t="shared" si="3"/>
        <v>1408 - Municipalidad de San Antonio Ilotenango, Quiché.</v>
      </c>
    </row>
    <row r="239" spans="1:9" x14ac:dyDescent="0.2">
      <c r="A239" s="245" t="s">
        <v>121</v>
      </c>
      <c r="B239" s="246">
        <v>1409</v>
      </c>
      <c r="C239" s="245" t="s">
        <v>349</v>
      </c>
      <c r="I239" t="str">
        <f t="shared" si="3"/>
        <v>1409 - Municipalidad de San Pedro Jocopilas, Quiché.</v>
      </c>
    </row>
    <row r="240" spans="1:9" x14ac:dyDescent="0.2">
      <c r="A240" s="245" t="s">
        <v>121</v>
      </c>
      <c r="B240" s="246">
        <v>1410</v>
      </c>
      <c r="C240" s="245" t="s">
        <v>350</v>
      </c>
      <c r="I240" t="str">
        <f t="shared" si="3"/>
        <v>1410 - Municipalidad de Cunen, Quiché.</v>
      </c>
    </row>
    <row r="241" spans="1:9" x14ac:dyDescent="0.2">
      <c r="A241" s="245" t="s">
        <v>121</v>
      </c>
      <c r="B241" s="246">
        <v>1411</v>
      </c>
      <c r="C241" s="245" t="s">
        <v>351</v>
      </c>
      <c r="I241" t="str">
        <f t="shared" si="3"/>
        <v>1411 - Municipalidad de Cotzal, Quiché.</v>
      </c>
    </row>
    <row r="242" spans="1:9" x14ac:dyDescent="0.2">
      <c r="A242" s="245" t="s">
        <v>121</v>
      </c>
      <c r="B242" s="246">
        <v>1412</v>
      </c>
      <c r="C242" s="245" t="s">
        <v>352</v>
      </c>
      <c r="I242" t="str">
        <f t="shared" si="3"/>
        <v>1412 - Municipalidad de Joyabaj, Quiché.</v>
      </c>
    </row>
    <row r="243" spans="1:9" x14ac:dyDescent="0.2">
      <c r="A243" s="245" t="s">
        <v>121</v>
      </c>
      <c r="B243" s="246">
        <v>1413</v>
      </c>
      <c r="C243" s="245" t="s">
        <v>353</v>
      </c>
      <c r="I243" t="str">
        <f t="shared" si="3"/>
        <v>1413 - Municipalidad de Nebaj, Quiché.</v>
      </c>
    </row>
    <row r="244" spans="1:9" x14ac:dyDescent="0.2">
      <c r="A244" s="245" t="s">
        <v>121</v>
      </c>
      <c r="B244" s="246">
        <v>1414</v>
      </c>
      <c r="C244" s="245" t="s">
        <v>354</v>
      </c>
      <c r="I244" t="str">
        <f t="shared" si="3"/>
        <v>1414 - Municipalidad de San Andrés Sajcabajá, Quiché.</v>
      </c>
    </row>
    <row r="245" spans="1:9" x14ac:dyDescent="0.2">
      <c r="A245" s="245" t="s">
        <v>121</v>
      </c>
      <c r="B245" s="246">
        <v>1415</v>
      </c>
      <c r="C245" s="245" t="s">
        <v>355</v>
      </c>
      <c r="I245" t="str">
        <f t="shared" si="3"/>
        <v>1415 - Municipalidad de Uspantán, Quiché.</v>
      </c>
    </row>
    <row r="246" spans="1:9" x14ac:dyDescent="0.2">
      <c r="A246" s="245" t="s">
        <v>121</v>
      </c>
      <c r="B246" s="246">
        <v>1416</v>
      </c>
      <c r="C246" s="245" t="s">
        <v>356</v>
      </c>
      <c r="I246" t="str">
        <f t="shared" si="3"/>
        <v>1416 - Municipalidad de Sacapulas, Quiché.</v>
      </c>
    </row>
    <row r="247" spans="1:9" x14ac:dyDescent="0.2">
      <c r="A247" s="245" t="s">
        <v>121</v>
      </c>
      <c r="B247" s="246">
        <v>1417</v>
      </c>
      <c r="C247" s="245" t="s">
        <v>357</v>
      </c>
      <c r="I247" t="str">
        <f t="shared" si="3"/>
        <v>1417 - Municipalidad de San Bartolomé Jocotenango, Quiché.</v>
      </c>
    </row>
    <row r="248" spans="1:9" x14ac:dyDescent="0.2">
      <c r="A248" s="245" t="s">
        <v>121</v>
      </c>
      <c r="B248" s="246">
        <v>1418</v>
      </c>
      <c r="C248" s="245" t="s">
        <v>358</v>
      </c>
      <c r="I248" t="str">
        <f t="shared" si="3"/>
        <v>1418 - Municipalidad de Canillá, Quiché.</v>
      </c>
    </row>
    <row r="249" spans="1:9" x14ac:dyDescent="0.2">
      <c r="A249" s="245" t="s">
        <v>121</v>
      </c>
      <c r="B249" s="246">
        <v>1419</v>
      </c>
      <c r="C249" s="245" t="s">
        <v>359</v>
      </c>
      <c r="I249" t="str">
        <f t="shared" si="3"/>
        <v>1419 - Municipalidad de Chicaman, Quiché.</v>
      </c>
    </row>
    <row r="250" spans="1:9" x14ac:dyDescent="0.2">
      <c r="A250" s="245" t="s">
        <v>121</v>
      </c>
      <c r="B250" s="246">
        <v>1420</v>
      </c>
      <c r="C250" s="245" t="s">
        <v>360</v>
      </c>
      <c r="I250" t="str">
        <f t="shared" si="3"/>
        <v>1420 - Municipalidad de Ixcán, Quiché.</v>
      </c>
    </row>
    <row r="251" spans="1:9" x14ac:dyDescent="0.2">
      <c r="A251" s="245" t="s">
        <v>121</v>
      </c>
      <c r="B251" s="246">
        <v>1421</v>
      </c>
      <c r="C251" s="245" t="s">
        <v>361</v>
      </c>
      <c r="I251" t="str">
        <f t="shared" si="3"/>
        <v>1421 - Municipalidad de Pachalum, Quiché.</v>
      </c>
    </row>
    <row r="252" spans="1:9" x14ac:dyDescent="0.2">
      <c r="A252" s="245" t="s">
        <v>122</v>
      </c>
      <c r="B252" s="246">
        <v>1501</v>
      </c>
      <c r="C252" s="245" t="s">
        <v>362</v>
      </c>
      <c r="I252" t="str">
        <f t="shared" si="3"/>
        <v>1501 - Municipalidad de Salama, Baja Verapaz.</v>
      </c>
    </row>
    <row r="253" spans="1:9" x14ac:dyDescent="0.2">
      <c r="A253" s="245" t="s">
        <v>122</v>
      </c>
      <c r="B253" s="246">
        <v>1502</v>
      </c>
      <c r="C253" s="245" t="s">
        <v>363</v>
      </c>
      <c r="I253" t="str">
        <f t="shared" si="3"/>
        <v>1502 - Municipalidad de San Miguel Chicaj, Baja Verapaz.</v>
      </c>
    </row>
    <row r="254" spans="1:9" x14ac:dyDescent="0.2">
      <c r="A254" s="245" t="s">
        <v>122</v>
      </c>
      <c r="B254" s="246">
        <v>1503</v>
      </c>
      <c r="C254" s="245" t="s">
        <v>364</v>
      </c>
      <c r="I254" t="str">
        <f t="shared" si="3"/>
        <v>1503 - Municipalidad de Rabinal, Baja Verapaz.</v>
      </c>
    </row>
    <row r="255" spans="1:9" x14ac:dyDescent="0.2">
      <c r="A255" s="245" t="s">
        <v>122</v>
      </c>
      <c r="B255" s="246">
        <v>1504</v>
      </c>
      <c r="C255" s="245" t="s">
        <v>365</v>
      </c>
      <c r="I255" t="str">
        <f t="shared" si="3"/>
        <v>1504 - Municipalidad de Cubulco, Baja Verapaz.</v>
      </c>
    </row>
    <row r="256" spans="1:9" x14ac:dyDescent="0.2">
      <c r="A256" s="245" t="s">
        <v>122</v>
      </c>
      <c r="B256" s="246">
        <v>1505</v>
      </c>
      <c r="C256" s="245" t="s">
        <v>366</v>
      </c>
      <c r="I256" t="str">
        <f t="shared" si="3"/>
        <v>1505 - Municipalidad de Granados, Baja Verapaz.</v>
      </c>
    </row>
    <row r="257" spans="1:9" x14ac:dyDescent="0.2">
      <c r="A257" s="245" t="s">
        <v>122</v>
      </c>
      <c r="B257" s="246">
        <v>1506</v>
      </c>
      <c r="C257" s="245" t="s">
        <v>367</v>
      </c>
      <c r="I257" t="str">
        <f t="shared" si="3"/>
        <v>1506 - Municipalidad de El Chol, Baja Verapaz.</v>
      </c>
    </row>
    <row r="258" spans="1:9" x14ac:dyDescent="0.2">
      <c r="A258" s="245" t="s">
        <v>122</v>
      </c>
      <c r="B258" s="246">
        <v>1507</v>
      </c>
      <c r="C258" s="245" t="s">
        <v>368</v>
      </c>
      <c r="I258" t="str">
        <f t="shared" si="3"/>
        <v>1507 - Municipalidad de San Jerònimo, Baja Verapaz.</v>
      </c>
    </row>
    <row r="259" spans="1:9" x14ac:dyDescent="0.2">
      <c r="A259" s="245" t="s">
        <v>122</v>
      </c>
      <c r="B259" s="246">
        <v>1508</v>
      </c>
      <c r="C259" s="245" t="s">
        <v>369</v>
      </c>
      <c r="I259" t="str">
        <f t="shared" si="3"/>
        <v>1508 - Municipalidad de Purulha, Baja Verapaz.</v>
      </c>
    </row>
    <row r="260" spans="1:9" x14ac:dyDescent="0.2">
      <c r="A260" s="245" t="s">
        <v>123</v>
      </c>
      <c r="B260" s="246">
        <v>1601</v>
      </c>
      <c r="C260" s="245" t="s">
        <v>370</v>
      </c>
      <c r="I260" t="str">
        <f t="shared" si="3"/>
        <v>1601 - Municipalidad de Cobán, Alta Verapaz.</v>
      </c>
    </row>
    <row r="261" spans="1:9" x14ac:dyDescent="0.2">
      <c r="A261" s="245" t="s">
        <v>123</v>
      </c>
      <c r="B261" s="246">
        <v>1602</v>
      </c>
      <c r="C261" s="245" t="s">
        <v>371</v>
      </c>
      <c r="I261" t="str">
        <f t="shared" ref="I261:I326" si="4">CONCATENATE(B261,$G$1,$G$2,C261,$G$3,A261,$G$4)</f>
        <v>1602 - Municipalidad de Santa Cruz Verapaz, Alta Verapaz.</v>
      </c>
    </row>
    <row r="262" spans="1:9" x14ac:dyDescent="0.2">
      <c r="A262" s="245" t="s">
        <v>123</v>
      </c>
      <c r="B262" s="246">
        <v>1603</v>
      </c>
      <c r="C262" s="245" t="s">
        <v>372</v>
      </c>
      <c r="I262" t="str">
        <f t="shared" si="4"/>
        <v>1603 - Municipalidad de San Cristóbal Verapaz, Alta Verapaz.</v>
      </c>
    </row>
    <row r="263" spans="1:9" x14ac:dyDescent="0.2">
      <c r="A263" s="245" t="s">
        <v>123</v>
      </c>
      <c r="B263" s="246">
        <v>1604</v>
      </c>
      <c r="C263" s="245" t="s">
        <v>373</v>
      </c>
      <c r="I263" t="str">
        <f t="shared" si="4"/>
        <v>1604 - Municipalidad de Tactic, Alta Verapaz.</v>
      </c>
    </row>
    <row r="264" spans="1:9" x14ac:dyDescent="0.2">
      <c r="A264" s="245" t="s">
        <v>123</v>
      </c>
      <c r="B264" s="246">
        <v>1605</v>
      </c>
      <c r="C264" s="245" t="s">
        <v>374</v>
      </c>
      <c r="I264" t="str">
        <f t="shared" si="4"/>
        <v>1605 - Municipalidad de Tamahú, Alta Verapaz.</v>
      </c>
    </row>
    <row r="265" spans="1:9" x14ac:dyDescent="0.2">
      <c r="A265" s="245" t="s">
        <v>123</v>
      </c>
      <c r="B265" s="246">
        <v>1606</v>
      </c>
      <c r="C265" s="245" t="s">
        <v>375</v>
      </c>
      <c r="I265" t="str">
        <f t="shared" si="4"/>
        <v>1606 - Municipalidad de Tucurú, Alta Verapaz.</v>
      </c>
    </row>
    <row r="266" spans="1:9" x14ac:dyDescent="0.2">
      <c r="A266" s="245" t="s">
        <v>123</v>
      </c>
      <c r="B266" s="246">
        <v>1607</v>
      </c>
      <c r="C266" s="245" t="s">
        <v>376</v>
      </c>
      <c r="I266" t="str">
        <f t="shared" si="4"/>
        <v>1607 - Municipalidad de Panzos, Alta Verapaz.</v>
      </c>
    </row>
    <row r="267" spans="1:9" x14ac:dyDescent="0.2">
      <c r="A267" s="245" t="s">
        <v>123</v>
      </c>
      <c r="B267" s="246">
        <v>1608</v>
      </c>
      <c r="C267" s="245" t="s">
        <v>377</v>
      </c>
      <c r="I267" t="str">
        <f t="shared" si="4"/>
        <v>1608 - Municipalidad de Senahu, Alta Verapaz.</v>
      </c>
    </row>
    <row r="268" spans="1:9" x14ac:dyDescent="0.2">
      <c r="A268" s="245" t="s">
        <v>123</v>
      </c>
      <c r="B268" s="246">
        <v>1609</v>
      </c>
      <c r="C268" s="245" t="s">
        <v>378</v>
      </c>
      <c r="I268" t="str">
        <f t="shared" si="4"/>
        <v>1609 - Municipalidad de San Pedro Carcha, Alta Verapaz.</v>
      </c>
    </row>
    <row r="269" spans="1:9" x14ac:dyDescent="0.2">
      <c r="A269" s="245" t="s">
        <v>123</v>
      </c>
      <c r="B269" s="246">
        <v>1610</v>
      </c>
      <c r="C269" s="245" t="s">
        <v>379</v>
      </c>
      <c r="I269" t="str">
        <f t="shared" si="4"/>
        <v>1610 - Municipalidad de San Juan Chamelco, Alta Verapaz.</v>
      </c>
    </row>
    <row r="270" spans="1:9" x14ac:dyDescent="0.2">
      <c r="A270" s="245" t="s">
        <v>123</v>
      </c>
      <c r="B270" s="246">
        <v>1611</v>
      </c>
      <c r="C270" s="245" t="s">
        <v>380</v>
      </c>
      <c r="I270" t="str">
        <f t="shared" si="4"/>
        <v>1611 - Municipalidad de Lanquin, Alta Verapaz.</v>
      </c>
    </row>
    <row r="271" spans="1:9" x14ac:dyDescent="0.2">
      <c r="A271" s="245" t="s">
        <v>123</v>
      </c>
      <c r="B271" s="246">
        <v>1612</v>
      </c>
      <c r="C271" s="245" t="s">
        <v>381</v>
      </c>
      <c r="I271" t="str">
        <f t="shared" si="4"/>
        <v>1612 - Municipalidad de Cahabon, Alta Verapaz.</v>
      </c>
    </row>
    <row r="272" spans="1:9" x14ac:dyDescent="0.2">
      <c r="A272" s="245" t="s">
        <v>123</v>
      </c>
      <c r="B272" s="246">
        <v>1613</v>
      </c>
      <c r="C272" s="245" t="s">
        <v>382</v>
      </c>
      <c r="I272" t="str">
        <f t="shared" si="4"/>
        <v>1613 - Municipalidad de Chisec, Alta Verapaz.</v>
      </c>
    </row>
    <row r="273" spans="1:9" x14ac:dyDescent="0.2">
      <c r="A273" s="245" t="s">
        <v>123</v>
      </c>
      <c r="B273" s="246">
        <v>1614</v>
      </c>
      <c r="C273" s="245" t="s">
        <v>383</v>
      </c>
      <c r="I273" t="str">
        <f t="shared" si="4"/>
        <v>1614 - Municipalidad de Chahal, Alta Verapaz.</v>
      </c>
    </row>
    <row r="274" spans="1:9" x14ac:dyDescent="0.2">
      <c r="A274" s="245" t="s">
        <v>123</v>
      </c>
      <c r="B274" s="246">
        <v>1615</v>
      </c>
      <c r="C274" s="245" t="s">
        <v>384</v>
      </c>
      <c r="I274" t="str">
        <f t="shared" si="4"/>
        <v>1615 - Municipalidad de Fray Bartolomé de las Casas, Alta Verapaz.</v>
      </c>
    </row>
    <row r="275" spans="1:9" x14ac:dyDescent="0.2">
      <c r="A275" s="245" t="s">
        <v>123</v>
      </c>
      <c r="B275" s="246">
        <v>1616</v>
      </c>
      <c r="C275" s="245" t="s">
        <v>385</v>
      </c>
      <c r="I275" t="str">
        <f t="shared" si="4"/>
        <v>1616 - Municipalidad de Santa Catalina La Tinta, Alta Verapaz.</v>
      </c>
    </row>
    <row r="276" spans="1:9" x14ac:dyDescent="0.2">
      <c r="A276" s="245" t="s">
        <v>123</v>
      </c>
      <c r="B276" s="246">
        <v>1617</v>
      </c>
      <c r="C276" s="245" t="s">
        <v>386</v>
      </c>
      <c r="I276" t="str">
        <f t="shared" si="4"/>
        <v>1617 - Municipalidad de Raxruha, Alta Verapaz.</v>
      </c>
    </row>
    <row r="277" spans="1:9" x14ac:dyDescent="0.2">
      <c r="A277" s="245" t="s">
        <v>124</v>
      </c>
      <c r="B277" s="246">
        <v>1701</v>
      </c>
      <c r="C277" s="245" t="s">
        <v>387</v>
      </c>
      <c r="I277" t="str">
        <f t="shared" si="4"/>
        <v>1701 - Municipalidad de Flores, Peten.</v>
      </c>
    </row>
    <row r="278" spans="1:9" x14ac:dyDescent="0.2">
      <c r="A278" s="245" t="s">
        <v>124</v>
      </c>
      <c r="B278" s="246">
        <v>1702</v>
      </c>
      <c r="C278" s="245" t="s">
        <v>192</v>
      </c>
      <c r="I278" t="str">
        <f t="shared" si="4"/>
        <v>1702 - Municipalidad de San José, Peten.</v>
      </c>
    </row>
    <row r="279" spans="1:9" x14ac:dyDescent="0.2">
      <c r="A279" s="245" t="s">
        <v>124</v>
      </c>
      <c r="B279" s="246">
        <v>1703</v>
      </c>
      <c r="C279" s="245" t="s">
        <v>388</v>
      </c>
      <c r="I279" t="str">
        <f t="shared" si="4"/>
        <v>1703 - Municipalidad de San Benito, Peten.</v>
      </c>
    </row>
    <row r="280" spans="1:9" x14ac:dyDescent="0.2">
      <c r="A280" s="245" t="s">
        <v>124</v>
      </c>
      <c r="B280" s="246">
        <v>1704</v>
      </c>
      <c r="C280" s="245" t="s">
        <v>389</v>
      </c>
      <c r="I280" t="str">
        <f t="shared" si="4"/>
        <v>1704 - Municipalidad de San Andrés, Peten.</v>
      </c>
    </row>
    <row r="281" spans="1:9" x14ac:dyDescent="0.2">
      <c r="A281" s="245" t="s">
        <v>124</v>
      </c>
      <c r="B281" s="246">
        <v>1705</v>
      </c>
      <c r="C281" s="245" t="s">
        <v>320</v>
      </c>
      <c r="I281" t="str">
        <f t="shared" si="4"/>
        <v>1705 - Municipalidad de La Libertad, Peten.</v>
      </c>
    </row>
    <row r="282" spans="1:9" x14ac:dyDescent="0.2">
      <c r="A282" s="245" t="s">
        <v>124</v>
      </c>
      <c r="B282" s="246">
        <v>1706</v>
      </c>
      <c r="C282" s="245" t="s">
        <v>390</v>
      </c>
      <c r="I282" t="str">
        <f t="shared" si="4"/>
        <v>1706 - Municipalidad de San Francisco, Peten.</v>
      </c>
    </row>
    <row r="283" spans="1:9" x14ac:dyDescent="0.2">
      <c r="A283" s="245" t="s">
        <v>124</v>
      </c>
      <c r="B283" s="246">
        <v>1707</v>
      </c>
      <c r="C283" s="245" t="s">
        <v>391</v>
      </c>
      <c r="I283" t="str">
        <f t="shared" si="4"/>
        <v>1707 - Municipalidad de Santa Ana, Peten.</v>
      </c>
    </row>
    <row r="284" spans="1:9" x14ac:dyDescent="0.2">
      <c r="A284" s="245" t="s">
        <v>124</v>
      </c>
      <c r="B284" s="246">
        <v>1708</v>
      </c>
      <c r="C284" s="245" t="s">
        <v>392</v>
      </c>
      <c r="I284" t="str">
        <f t="shared" si="4"/>
        <v>1708 - Municipalidad de Dolores, Peten.</v>
      </c>
    </row>
    <row r="285" spans="1:9" x14ac:dyDescent="0.2">
      <c r="A285" s="245" t="s">
        <v>124</v>
      </c>
      <c r="B285" s="246">
        <v>1709</v>
      </c>
      <c r="C285" s="245" t="s">
        <v>393</v>
      </c>
      <c r="I285" t="str">
        <f t="shared" si="4"/>
        <v>1709 - Municipalidad de San Luis, Peten.</v>
      </c>
    </row>
    <row r="286" spans="1:9" x14ac:dyDescent="0.2">
      <c r="A286" s="245" t="s">
        <v>124</v>
      </c>
      <c r="B286" s="246">
        <v>1710</v>
      </c>
      <c r="C286" s="245" t="s">
        <v>394</v>
      </c>
      <c r="I286" t="str">
        <f t="shared" si="4"/>
        <v>1710 - Municipalidad de Sayaxché, Peten.</v>
      </c>
    </row>
    <row r="287" spans="1:9" x14ac:dyDescent="0.2">
      <c r="A287" s="245" t="s">
        <v>124</v>
      </c>
      <c r="B287" s="246">
        <v>1711</v>
      </c>
      <c r="C287" s="245" t="s">
        <v>395</v>
      </c>
      <c r="I287" t="str">
        <f t="shared" si="4"/>
        <v>1711 - Municipalidad de Melchor de Mencos, Peten.</v>
      </c>
    </row>
    <row r="288" spans="1:9" x14ac:dyDescent="0.2">
      <c r="A288" s="245" t="s">
        <v>124</v>
      </c>
      <c r="B288" s="246">
        <v>1712</v>
      </c>
      <c r="C288" s="245" t="s">
        <v>396</v>
      </c>
      <c r="I288" t="str">
        <f t="shared" si="4"/>
        <v>1712 - Municipalidad de Poptún, Peten.</v>
      </c>
    </row>
    <row r="289" spans="1:9" x14ac:dyDescent="0.2">
      <c r="A289" s="245" t="s">
        <v>124</v>
      </c>
      <c r="B289" s="246">
        <v>1713</v>
      </c>
      <c r="C289" s="245" t="s">
        <v>397</v>
      </c>
      <c r="I289" t="str">
        <f t="shared" si="4"/>
        <v>1713 - Municipalidad de Las Cruces, Peten.</v>
      </c>
    </row>
    <row r="290" spans="1:9" x14ac:dyDescent="0.2">
      <c r="A290" s="212" t="s">
        <v>124</v>
      </c>
      <c r="B290" s="247">
        <v>1714</v>
      </c>
      <c r="C290" s="212" t="s">
        <v>530</v>
      </c>
      <c r="I290" t="str">
        <f t="shared" si="4"/>
        <v>1714 - Municipalidad de El Chal, Peten.</v>
      </c>
    </row>
    <row r="291" spans="1:9" x14ac:dyDescent="0.2">
      <c r="A291" s="245" t="s">
        <v>125</v>
      </c>
      <c r="B291" s="246">
        <v>1801</v>
      </c>
      <c r="C291" s="245" t="s">
        <v>398</v>
      </c>
      <c r="I291" t="str">
        <f t="shared" si="4"/>
        <v>1801 - Municipalidad de Puerto Barrios, Izabal.</v>
      </c>
    </row>
    <row r="292" spans="1:9" x14ac:dyDescent="0.2">
      <c r="A292" s="245" t="s">
        <v>125</v>
      </c>
      <c r="B292" s="246">
        <v>1802</v>
      </c>
      <c r="C292" s="245" t="s">
        <v>399</v>
      </c>
      <c r="I292" t="str">
        <f t="shared" si="4"/>
        <v>1802 - Municipalidad de Livingston, Izabal.</v>
      </c>
    </row>
    <row r="293" spans="1:9" x14ac:dyDescent="0.2">
      <c r="A293" s="245" t="s">
        <v>125</v>
      </c>
      <c r="B293" s="246">
        <v>1803</v>
      </c>
      <c r="C293" s="245" t="s">
        <v>400</v>
      </c>
      <c r="I293" t="str">
        <f t="shared" si="4"/>
        <v>1803 - Municipalidad de El Estor, Izabal.</v>
      </c>
    </row>
    <row r="294" spans="1:9" x14ac:dyDescent="0.2">
      <c r="A294" s="245" t="s">
        <v>125</v>
      </c>
      <c r="B294" s="246">
        <v>1804</v>
      </c>
      <c r="C294" s="245" t="s">
        <v>401</v>
      </c>
      <c r="I294" t="str">
        <f t="shared" si="4"/>
        <v>1804 - Municipalidad de Morales, Izabal.</v>
      </c>
    </row>
    <row r="295" spans="1:9" x14ac:dyDescent="0.2">
      <c r="A295" s="245" t="s">
        <v>125</v>
      </c>
      <c r="B295" s="246">
        <v>1805</v>
      </c>
      <c r="C295" s="245" t="s">
        <v>402</v>
      </c>
      <c r="I295" t="str">
        <f t="shared" si="4"/>
        <v>1805 - Municipalidad de Los Amates, Izabal.</v>
      </c>
    </row>
    <row r="296" spans="1:9" x14ac:dyDescent="0.2">
      <c r="A296" s="245" t="s">
        <v>126</v>
      </c>
      <c r="B296" s="246">
        <v>1901</v>
      </c>
      <c r="C296" s="245" t="s">
        <v>126</v>
      </c>
      <c r="I296" t="str">
        <f t="shared" si="4"/>
        <v>1901 - Municipalidad de Zacapa, Zacapa.</v>
      </c>
    </row>
    <row r="297" spans="1:9" x14ac:dyDescent="0.2">
      <c r="A297" s="245" t="s">
        <v>126</v>
      </c>
      <c r="B297" s="246">
        <v>1902</v>
      </c>
      <c r="C297" s="245" t="s">
        <v>403</v>
      </c>
      <c r="I297" t="str">
        <f t="shared" si="4"/>
        <v>1902 - Municipalidad de Estanzuela, Zacapa.</v>
      </c>
    </row>
    <row r="298" spans="1:9" x14ac:dyDescent="0.2">
      <c r="A298" s="245" t="s">
        <v>126</v>
      </c>
      <c r="B298" s="246">
        <v>1903</v>
      </c>
      <c r="C298" s="245" t="s">
        <v>404</v>
      </c>
      <c r="I298" t="str">
        <f t="shared" si="4"/>
        <v>1903 - Municipalidad de Río Hondo, Zacapa.</v>
      </c>
    </row>
    <row r="299" spans="1:9" x14ac:dyDescent="0.2">
      <c r="A299" s="245" t="s">
        <v>126</v>
      </c>
      <c r="B299" s="246">
        <v>1904</v>
      </c>
      <c r="C299" s="245" t="s">
        <v>405</v>
      </c>
      <c r="I299" t="str">
        <f t="shared" si="4"/>
        <v>1904 - Municipalidad de Gualán, Zacapa.</v>
      </c>
    </row>
    <row r="300" spans="1:9" x14ac:dyDescent="0.2">
      <c r="A300" s="245" t="s">
        <v>126</v>
      </c>
      <c r="B300" s="246">
        <v>1905</v>
      </c>
      <c r="C300" s="245" t="s">
        <v>406</v>
      </c>
      <c r="I300" t="str">
        <f t="shared" si="4"/>
        <v>1905 - Municipalidad de Teculután, Zacapa.</v>
      </c>
    </row>
    <row r="301" spans="1:9" x14ac:dyDescent="0.2">
      <c r="A301" s="245" t="s">
        <v>126</v>
      </c>
      <c r="B301" s="246">
        <v>1906</v>
      </c>
      <c r="C301" s="245" t="s">
        <v>407</v>
      </c>
      <c r="I301" t="str">
        <f t="shared" si="4"/>
        <v>1906 - Municipalidad de Usumatlán, Zacapa.</v>
      </c>
    </row>
    <row r="302" spans="1:9" x14ac:dyDescent="0.2">
      <c r="A302" s="245" t="s">
        <v>126</v>
      </c>
      <c r="B302" s="246">
        <v>1907</v>
      </c>
      <c r="C302" s="245" t="s">
        <v>408</v>
      </c>
      <c r="I302" t="str">
        <f t="shared" si="4"/>
        <v>1907 - Municipalidad de Cabañas, Zacapa.</v>
      </c>
    </row>
    <row r="303" spans="1:9" x14ac:dyDescent="0.2">
      <c r="A303" s="245" t="s">
        <v>126</v>
      </c>
      <c r="B303" s="246">
        <v>1908</v>
      </c>
      <c r="C303" s="245" t="s">
        <v>409</v>
      </c>
      <c r="I303" t="str">
        <f t="shared" si="4"/>
        <v>1908 - Municipalidad de San Diego, Zacapa.</v>
      </c>
    </row>
    <row r="304" spans="1:9" x14ac:dyDescent="0.2">
      <c r="A304" s="245" t="s">
        <v>126</v>
      </c>
      <c r="B304" s="246">
        <v>1909</v>
      </c>
      <c r="C304" s="245" t="s">
        <v>410</v>
      </c>
      <c r="I304" t="str">
        <f t="shared" si="4"/>
        <v>1909 - Municipalidad de La Unión, Zacapa.</v>
      </c>
    </row>
    <row r="305" spans="1:9" x14ac:dyDescent="0.2">
      <c r="A305" s="245" t="s">
        <v>126</v>
      </c>
      <c r="B305" s="246">
        <v>1910</v>
      </c>
      <c r="C305" s="245" t="s">
        <v>411</v>
      </c>
      <c r="I305" t="str">
        <f t="shared" si="4"/>
        <v>1910 - Municipalidad de Huité, Zacapa.</v>
      </c>
    </row>
    <row r="306" spans="1:9" x14ac:dyDescent="0.2">
      <c r="A306" s="212" t="s">
        <v>126</v>
      </c>
      <c r="B306" s="247">
        <v>1911</v>
      </c>
      <c r="C306" s="212" t="s">
        <v>531</v>
      </c>
      <c r="I306" t="str">
        <f t="shared" si="4"/>
        <v>1911 - Municipalidad de San Jorge, Zacapa.</v>
      </c>
    </row>
    <row r="307" spans="1:9" x14ac:dyDescent="0.2">
      <c r="A307" s="245" t="s">
        <v>127</v>
      </c>
      <c r="B307" s="246">
        <v>2001</v>
      </c>
      <c r="C307" s="245" t="s">
        <v>127</v>
      </c>
      <c r="I307" t="str">
        <f t="shared" si="4"/>
        <v>2001 - Municipalidad de Chiquimula, Chiquimula.</v>
      </c>
    </row>
    <row r="308" spans="1:9" x14ac:dyDescent="0.2">
      <c r="A308" s="245" t="s">
        <v>127</v>
      </c>
      <c r="B308" s="246">
        <v>2002</v>
      </c>
      <c r="C308" s="245" t="s">
        <v>412</v>
      </c>
      <c r="I308" t="str">
        <f t="shared" si="4"/>
        <v>2002 - Municipalidad de San José la Arada, Chiquimula.</v>
      </c>
    </row>
    <row r="309" spans="1:9" x14ac:dyDescent="0.2">
      <c r="A309" s="245" t="s">
        <v>127</v>
      </c>
      <c r="B309" s="246">
        <v>2003</v>
      </c>
      <c r="C309" s="245" t="s">
        <v>413</v>
      </c>
      <c r="I309" t="str">
        <f t="shared" si="4"/>
        <v>2003 - Municipalidad de San Juan Ermita, Chiquimula.</v>
      </c>
    </row>
    <row r="310" spans="1:9" x14ac:dyDescent="0.2">
      <c r="A310" s="245" t="s">
        <v>127</v>
      </c>
      <c r="B310" s="246">
        <v>2004</v>
      </c>
      <c r="C310" s="245" t="s">
        <v>414</v>
      </c>
      <c r="I310" t="str">
        <f t="shared" si="4"/>
        <v>2004 - Municipalidad de Jocotán, Chiquimula.</v>
      </c>
    </row>
    <row r="311" spans="1:9" x14ac:dyDescent="0.2">
      <c r="A311" s="245" t="s">
        <v>127</v>
      </c>
      <c r="B311" s="246">
        <v>2005</v>
      </c>
      <c r="C311" s="245" t="s">
        <v>415</v>
      </c>
      <c r="I311" t="str">
        <f t="shared" si="4"/>
        <v>2005 - Municipalidad de Camotán, Chiquimula.</v>
      </c>
    </row>
    <row r="312" spans="1:9" x14ac:dyDescent="0.2">
      <c r="A312" s="245" t="s">
        <v>127</v>
      </c>
      <c r="B312" s="246">
        <v>2006</v>
      </c>
      <c r="C312" s="245" t="s">
        <v>416</v>
      </c>
      <c r="I312" t="str">
        <f t="shared" si="4"/>
        <v>2006 - Municipalidad de Olopa, Chiquimula.</v>
      </c>
    </row>
    <row r="313" spans="1:9" x14ac:dyDescent="0.2">
      <c r="A313" s="245" t="s">
        <v>127</v>
      </c>
      <c r="B313" s="246">
        <v>2007</v>
      </c>
      <c r="C313" s="245" t="s">
        <v>417</v>
      </c>
      <c r="I313" t="str">
        <f t="shared" si="4"/>
        <v>2007 - Municipalidad de Esquipulas, Chiquimula.</v>
      </c>
    </row>
    <row r="314" spans="1:9" x14ac:dyDescent="0.2">
      <c r="A314" s="245" t="s">
        <v>127</v>
      </c>
      <c r="B314" s="246">
        <v>2008</v>
      </c>
      <c r="C314" s="245" t="s">
        <v>418</v>
      </c>
      <c r="I314" t="str">
        <f t="shared" si="4"/>
        <v>2008 - Municipalidad de Concepción las Minas, Chiquimula.</v>
      </c>
    </row>
    <row r="315" spans="1:9" x14ac:dyDescent="0.2">
      <c r="A315" s="245" t="s">
        <v>127</v>
      </c>
      <c r="B315" s="246">
        <v>2009</v>
      </c>
      <c r="C315" s="245" t="s">
        <v>419</v>
      </c>
      <c r="I315" t="str">
        <f t="shared" si="4"/>
        <v>2009 - Municipalidad de Quezaltepeque, Chiquimula.</v>
      </c>
    </row>
    <row r="316" spans="1:9" x14ac:dyDescent="0.2">
      <c r="A316" s="245" t="s">
        <v>127</v>
      </c>
      <c r="B316" s="246">
        <v>2010</v>
      </c>
      <c r="C316" s="245" t="s">
        <v>420</v>
      </c>
      <c r="I316" t="str">
        <f t="shared" si="4"/>
        <v>2010 - Municipalidad de San Jacinto, Chiquimula.</v>
      </c>
    </row>
    <row r="317" spans="1:9" x14ac:dyDescent="0.2">
      <c r="A317" s="245" t="s">
        <v>127</v>
      </c>
      <c r="B317" s="246">
        <v>2011</v>
      </c>
      <c r="C317" s="245" t="s">
        <v>421</v>
      </c>
      <c r="I317" t="str">
        <f t="shared" si="4"/>
        <v>2011 - Municipalidad de Ipala, Chiquimula.</v>
      </c>
    </row>
    <row r="318" spans="1:9" x14ac:dyDescent="0.2">
      <c r="A318" s="245" t="s">
        <v>128</v>
      </c>
      <c r="B318" s="246">
        <v>2101</v>
      </c>
      <c r="C318" s="245" t="s">
        <v>128</v>
      </c>
      <c r="I318" t="str">
        <f t="shared" si="4"/>
        <v>2101 - Municipalidad de Jalapa, Jalapa.</v>
      </c>
    </row>
    <row r="319" spans="1:9" x14ac:dyDescent="0.2">
      <c r="A319" s="245" t="s">
        <v>128</v>
      </c>
      <c r="B319" s="246">
        <v>2102</v>
      </c>
      <c r="C319" s="245" t="s">
        <v>422</v>
      </c>
      <c r="I319" t="str">
        <f t="shared" si="4"/>
        <v>2102 - Municipalidad de San Pedro Pinula, Jalapa.</v>
      </c>
    </row>
    <row r="320" spans="1:9" x14ac:dyDescent="0.2">
      <c r="A320" s="245" t="s">
        <v>128</v>
      </c>
      <c r="B320" s="246">
        <v>2103</v>
      </c>
      <c r="C320" s="245" t="s">
        <v>423</v>
      </c>
      <c r="I320" t="str">
        <f t="shared" si="4"/>
        <v>2103 - Municipalidad de San Luis Jilotepeque, Jalapa.</v>
      </c>
    </row>
    <row r="321" spans="1:9" x14ac:dyDescent="0.2">
      <c r="A321" s="245" t="s">
        <v>128</v>
      </c>
      <c r="B321" s="246">
        <v>2104</v>
      </c>
      <c r="C321" s="245" t="s">
        <v>424</v>
      </c>
      <c r="I321" t="str">
        <f t="shared" si="4"/>
        <v>2104 - Municipalidad de San Manuel Chaparron, Jalapa.</v>
      </c>
    </row>
    <row r="322" spans="1:9" x14ac:dyDescent="0.2">
      <c r="A322" s="245" t="s">
        <v>128</v>
      </c>
      <c r="B322" s="246">
        <v>2105</v>
      </c>
      <c r="C322" s="245" t="s">
        <v>425</v>
      </c>
      <c r="I322" t="str">
        <f t="shared" si="4"/>
        <v>2105 - Municipalidad de San Carlos Alzatate, Jalapa.</v>
      </c>
    </row>
    <row r="323" spans="1:9" x14ac:dyDescent="0.2">
      <c r="A323" s="245" t="s">
        <v>128</v>
      </c>
      <c r="B323" s="246">
        <v>2106</v>
      </c>
      <c r="C323" s="245" t="s">
        <v>426</v>
      </c>
      <c r="I323" t="str">
        <f t="shared" si="4"/>
        <v>2106 - Municipalidad de Monjas, Jalapa.</v>
      </c>
    </row>
    <row r="324" spans="1:9" x14ac:dyDescent="0.2">
      <c r="A324" s="245" t="s">
        <v>128</v>
      </c>
      <c r="B324" s="246">
        <v>2107</v>
      </c>
      <c r="C324" s="245" t="s">
        <v>427</v>
      </c>
      <c r="I324" t="str">
        <f t="shared" si="4"/>
        <v>2107 - Municipalidad de Mataquiescuintla, Jalapa.</v>
      </c>
    </row>
    <row r="325" spans="1:9" x14ac:dyDescent="0.2">
      <c r="A325" s="245" t="s">
        <v>129</v>
      </c>
      <c r="B325" s="246">
        <v>2201</v>
      </c>
      <c r="C325" s="245" t="s">
        <v>129</v>
      </c>
      <c r="I325" t="str">
        <f t="shared" si="4"/>
        <v>2201 - Municipalidad de Jutiapa, Jutiapa.</v>
      </c>
    </row>
    <row r="326" spans="1:9" x14ac:dyDescent="0.2">
      <c r="A326" s="245" t="s">
        <v>129</v>
      </c>
      <c r="B326" s="246">
        <v>2202</v>
      </c>
      <c r="C326" s="245" t="s">
        <v>109</v>
      </c>
      <c r="I326" t="str">
        <f t="shared" si="4"/>
        <v>2202 - Municipalidad de El Progreso, Jutiapa.</v>
      </c>
    </row>
    <row r="327" spans="1:9" x14ac:dyDescent="0.2">
      <c r="A327" s="245" t="s">
        <v>129</v>
      </c>
      <c r="B327" s="246">
        <v>2203</v>
      </c>
      <c r="C327" s="245" t="s">
        <v>428</v>
      </c>
      <c r="I327" t="str">
        <f t="shared" ref="I327:I341" si="5">CONCATENATE(B327,$G$1,$G$2,C327,$G$3,A327,$G$4)</f>
        <v>2203 - Municipalidad de Santa Catarina Mita, Jutiapa.</v>
      </c>
    </row>
    <row r="328" spans="1:9" x14ac:dyDescent="0.2">
      <c r="A328" s="245" t="s">
        <v>129</v>
      </c>
      <c r="B328" s="246">
        <v>2204</v>
      </c>
      <c r="C328" s="245" t="s">
        <v>429</v>
      </c>
      <c r="I328" t="str">
        <f t="shared" si="5"/>
        <v>2204 - Municipalidad de Agua Blanca, Jutiapa.</v>
      </c>
    </row>
    <row r="329" spans="1:9" x14ac:dyDescent="0.2">
      <c r="A329" s="245" t="s">
        <v>129</v>
      </c>
      <c r="B329" s="246">
        <v>2205</v>
      </c>
      <c r="C329" s="245" t="s">
        <v>430</v>
      </c>
      <c r="I329" t="str">
        <f t="shared" si="5"/>
        <v>2205 - Municipalidad de Asunción Mita, Jutiapa.</v>
      </c>
    </row>
    <row r="330" spans="1:9" x14ac:dyDescent="0.2">
      <c r="A330" s="245" t="s">
        <v>129</v>
      </c>
      <c r="B330" s="246">
        <v>2206</v>
      </c>
      <c r="C330" s="245" t="s">
        <v>431</v>
      </c>
      <c r="I330" t="str">
        <f t="shared" si="5"/>
        <v>2206 - Municipalidad de Yupiltepeque, Jutiapa.</v>
      </c>
    </row>
    <row r="331" spans="1:9" x14ac:dyDescent="0.2">
      <c r="A331" s="245" t="s">
        <v>129</v>
      </c>
      <c r="B331" s="246">
        <v>2207</v>
      </c>
      <c r="C331" s="245" t="s">
        <v>432</v>
      </c>
      <c r="I331" t="str">
        <f t="shared" si="5"/>
        <v>2207 - Municipalidad de Atescatempa, Jutiapa.</v>
      </c>
    </row>
    <row r="332" spans="1:9" x14ac:dyDescent="0.2">
      <c r="A332" s="245" t="s">
        <v>129</v>
      </c>
      <c r="B332" s="246">
        <v>2208</v>
      </c>
      <c r="C332" s="245" t="s">
        <v>433</v>
      </c>
      <c r="I332" t="str">
        <f t="shared" si="5"/>
        <v>2208 - Municipalidad de Jerez, Jutiapa.</v>
      </c>
    </row>
    <row r="333" spans="1:9" x14ac:dyDescent="0.2">
      <c r="A333" s="245" t="s">
        <v>129</v>
      </c>
      <c r="B333" s="246">
        <v>2209</v>
      </c>
      <c r="C333" s="245" t="s">
        <v>434</v>
      </c>
      <c r="I333" t="str">
        <f t="shared" si="5"/>
        <v>2209 - Municipalidad de El Adelanto, Jutiapa.</v>
      </c>
    </row>
    <row r="334" spans="1:9" x14ac:dyDescent="0.2">
      <c r="A334" s="245" t="s">
        <v>129</v>
      </c>
      <c r="B334" s="246">
        <v>2210</v>
      </c>
      <c r="C334" s="245" t="s">
        <v>435</v>
      </c>
      <c r="I334" t="str">
        <f t="shared" si="5"/>
        <v>2210 - Municipalidad de Zapotitlán, Jutiapa.</v>
      </c>
    </row>
    <row r="335" spans="1:9" x14ac:dyDescent="0.2">
      <c r="A335" s="245" t="s">
        <v>129</v>
      </c>
      <c r="B335" s="246">
        <v>2211</v>
      </c>
      <c r="C335" s="245" t="s">
        <v>436</v>
      </c>
      <c r="I335" t="str">
        <f t="shared" si="5"/>
        <v>2211 - Municipalidad de Comapa, Jutiapa.</v>
      </c>
    </row>
    <row r="336" spans="1:9" x14ac:dyDescent="0.2">
      <c r="A336" s="245" t="s">
        <v>129</v>
      </c>
      <c r="B336" s="246">
        <v>2212</v>
      </c>
      <c r="C336" s="245" t="s">
        <v>437</v>
      </c>
      <c r="I336" t="str">
        <f t="shared" si="5"/>
        <v>2212 - Municipalidad de Jalpatagua, Jutiapa.</v>
      </c>
    </row>
    <row r="337" spans="1:9" x14ac:dyDescent="0.2">
      <c r="A337" s="245" t="s">
        <v>129</v>
      </c>
      <c r="B337" s="246">
        <v>2213</v>
      </c>
      <c r="C337" s="245" t="s">
        <v>438</v>
      </c>
      <c r="I337" t="str">
        <f t="shared" si="5"/>
        <v>2213 - Municipalidad de Conguaco, Jutiapa.</v>
      </c>
    </row>
    <row r="338" spans="1:9" x14ac:dyDescent="0.2">
      <c r="A338" s="245" t="s">
        <v>129</v>
      </c>
      <c r="B338" s="246">
        <v>2214</v>
      </c>
      <c r="C338" s="245" t="s">
        <v>439</v>
      </c>
      <c r="I338" t="str">
        <f t="shared" si="5"/>
        <v>2214 - Municipalidad de Moyuta, Jutiapa.</v>
      </c>
    </row>
    <row r="339" spans="1:9" x14ac:dyDescent="0.2">
      <c r="A339" s="245" t="s">
        <v>129</v>
      </c>
      <c r="B339" s="246">
        <v>2215</v>
      </c>
      <c r="C339" s="245" t="s">
        <v>440</v>
      </c>
      <c r="I339" t="str">
        <f t="shared" si="5"/>
        <v>2215 - Municipalidad de Pasaco, Jutiapa.</v>
      </c>
    </row>
    <row r="340" spans="1:9" x14ac:dyDescent="0.2">
      <c r="A340" s="245" t="s">
        <v>129</v>
      </c>
      <c r="B340" s="246">
        <v>2216</v>
      </c>
      <c r="C340" s="245" t="s">
        <v>441</v>
      </c>
      <c r="I340" t="str">
        <f t="shared" si="5"/>
        <v>2216 - Municipalidad de San José Acatempa, Jutiapa.</v>
      </c>
    </row>
    <row r="341" spans="1:9" x14ac:dyDescent="0.2">
      <c r="A341" s="245" t="s">
        <v>129</v>
      </c>
      <c r="B341" s="246">
        <v>2217</v>
      </c>
      <c r="C341" s="245" t="s">
        <v>442</v>
      </c>
      <c r="I341" t="str">
        <f t="shared" si="5"/>
        <v>2217 - Municipalidad de Quesada, Jutiapa.</v>
      </c>
    </row>
    <row r="342" spans="1:9" x14ac:dyDescent="0.2">
      <c r="A342" s="248"/>
      <c r="B342" s="249"/>
      <c r="C342" s="248"/>
      <c r="I342" s="8" t="s">
        <v>493</v>
      </c>
    </row>
    <row r="343" spans="1:9" ht="15.75" x14ac:dyDescent="0.2">
      <c r="A343" s="248"/>
      <c r="B343" s="247"/>
      <c r="C343" s="250" t="s">
        <v>584</v>
      </c>
    </row>
  </sheetData>
  <sheetProtection password="EDA7" sheet="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16</vt:i4>
      </vt:variant>
    </vt:vector>
  </HeadingPairs>
  <TitlesOfParts>
    <vt:vector size="26" baseType="lpstr">
      <vt:lpstr>Carátula</vt:lpstr>
      <vt:lpstr>INSTRUCTIVO</vt:lpstr>
      <vt:lpstr>Forma T-REG</vt:lpstr>
      <vt:lpstr>Informacion_Apoyo</vt:lpstr>
      <vt:lpstr>Forma T-RI</vt:lpstr>
      <vt:lpstr>Forma T-P</vt:lpstr>
      <vt:lpstr>Forma T-RH</vt:lpstr>
      <vt:lpstr>Hoja1</vt:lpstr>
      <vt:lpstr>Hoja2</vt:lpstr>
      <vt:lpstr>Gráficas</vt:lpstr>
      <vt:lpstr>Ambiente_y_recursos_naturales</vt:lpstr>
      <vt:lpstr>INSTRUCTIVO!Área_de_impresión</vt:lpstr>
      <vt:lpstr>Cero_tolerancia_a_la_corrupción_y_modernización_del_Estado</vt:lpstr>
      <vt:lpstr>Codigo_Guatemala</vt:lpstr>
      <vt:lpstr>Codigo_municipal</vt:lpstr>
      <vt:lpstr>Departamento</vt:lpstr>
      <vt:lpstr>Departamento_1</vt:lpstr>
      <vt:lpstr>Ejes_PGG</vt:lpstr>
      <vt:lpstr>El_Progreso</vt:lpstr>
      <vt:lpstr>Fomento_de_las_Mipymes_turismo_y_construccion_de_vivienda</vt:lpstr>
      <vt:lpstr>Guatemala</vt:lpstr>
      <vt:lpstr>Metas_PGG</vt:lpstr>
      <vt:lpstr>No.</vt:lpstr>
      <vt:lpstr>Pobreza_general_y_pobreza_extrema</vt:lpstr>
      <vt:lpstr>Seguridad_alimentaria_y_nutricional_salud_integral_y_educacion_de_calidad</vt:lpstr>
      <vt:lpstr>Seguridad_Integral</vt:lpstr>
    </vt:vector>
  </TitlesOfParts>
  <Company>nuevo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HenCar'</dc:creator>
  <cp:lastModifiedBy>ING.MARIANA</cp:lastModifiedBy>
  <cp:lastPrinted>2016-09-05T17:04:00Z</cp:lastPrinted>
  <dcterms:created xsi:type="dcterms:W3CDTF">2012-08-02T02:35:25Z</dcterms:created>
  <dcterms:modified xsi:type="dcterms:W3CDTF">2016-09-05T17:33:21Z</dcterms:modified>
</cp:coreProperties>
</file>