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gela Tax\Desktop\presupuesto 2022\"/>
    </mc:Choice>
  </mc:AlternateContent>
  <bookViews>
    <workbookView xWindow="0" yWindow="0" windowWidth="28800" windowHeight="114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7" i="1" l="1"/>
  <c r="AZ35" i="1" l="1"/>
  <c r="AY35" i="1"/>
  <c r="AX51" i="1"/>
  <c r="AW51" i="1"/>
  <c r="AV51" i="1"/>
  <c r="AU51" i="1"/>
  <c r="AT51" i="1"/>
  <c r="AS51" i="1"/>
  <c r="AR51" i="1"/>
  <c r="AQ51" i="1"/>
  <c r="AN51" i="1"/>
  <c r="AM51" i="1"/>
  <c r="AL51" i="1"/>
  <c r="AK51" i="1"/>
  <c r="AJ51" i="1"/>
  <c r="AI51" i="1"/>
  <c r="AH51" i="1"/>
  <c r="AG51" i="1"/>
  <c r="Z51" i="1"/>
  <c r="X51" i="1"/>
  <c r="Y51" i="1"/>
  <c r="W51" i="1"/>
  <c r="AA51" i="1"/>
  <c r="AB51" i="1"/>
  <c r="AC51" i="1"/>
  <c r="AD51" i="1"/>
  <c r="AP33" i="1" l="1"/>
  <c r="AO33" i="1"/>
  <c r="AF33" i="1"/>
  <c r="AE33" i="1"/>
  <c r="AF20" i="1"/>
  <c r="AE20" i="1"/>
  <c r="AO37" i="1"/>
  <c r="AP37" i="1"/>
  <c r="AP36" i="1"/>
  <c r="AO36" i="1"/>
  <c r="AF36" i="1"/>
  <c r="AE36" i="1"/>
  <c r="AP27" i="1"/>
  <c r="AO27" i="1"/>
  <c r="AE27" i="1"/>
  <c r="AF27" i="1"/>
  <c r="AP26" i="1"/>
  <c r="AO26" i="1"/>
  <c r="AF26" i="1"/>
  <c r="AE26" i="1"/>
  <c r="AF46" i="1"/>
  <c r="AE46" i="1"/>
  <c r="AP46" i="1"/>
  <c r="AO46" i="1"/>
  <c r="AP35" i="1"/>
  <c r="AO35" i="1"/>
  <c r="AF34" i="1" l="1"/>
  <c r="AE34" i="1"/>
  <c r="AP18" i="1"/>
  <c r="AF18" i="1"/>
  <c r="AO18" i="1"/>
  <c r="AE18" i="1"/>
  <c r="AZ16" i="1"/>
  <c r="AY16" i="1"/>
  <c r="AZ47" i="1"/>
  <c r="AY47" i="1"/>
  <c r="AP47" i="1"/>
  <c r="AO47" i="1"/>
  <c r="AF19" i="1"/>
  <c r="AE19" i="1"/>
  <c r="AZ29" i="1"/>
  <c r="AY29" i="1"/>
  <c r="AP28" i="1"/>
  <c r="AO28" i="1"/>
  <c r="O15" i="1" l="1"/>
  <c r="J41" i="1" l="1"/>
  <c r="E41" i="1"/>
  <c r="J43" i="1" l="1"/>
  <c r="E43" i="1"/>
  <c r="P46" i="1" l="1"/>
  <c r="O46" i="1"/>
  <c r="M46" i="1"/>
  <c r="L46" i="1"/>
  <c r="J46" i="1"/>
  <c r="E46" i="1"/>
  <c r="L20" i="1"/>
  <c r="K20" i="1"/>
  <c r="J20" i="1"/>
  <c r="E20" i="1"/>
  <c r="K42" i="1"/>
  <c r="J42" i="1"/>
  <c r="E42" i="1"/>
  <c r="M35" i="1" l="1"/>
  <c r="L35" i="1"/>
  <c r="J35" i="1"/>
  <c r="E35" i="1"/>
  <c r="J33" i="1"/>
  <c r="E33" i="1"/>
  <c r="H34" i="1"/>
  <c r="O31" i="1"/>
  <c r="M31" i="1"/>
  <c r="L31" i="1"/>
  <c r="J31" i="1"/>
  <c r="E31" i="1"/>
  <c r="O17" i="1" l="1"/>
  <c r="L17" i="1"/>
  <c r="K17" i="1"/>
  <c r="J17" i="1"/>
  <c r="H17" i="1"/>
  <c r="E17" i="1"/>
  <c r="AZ51" i="1" l="1"/>
  <c r="AY51" i="1"/>
  <c r="AP51" i="1"/>
  <c r="AO51" i="1"/>
  <c r="AZ50" i="1"/>
  <c r="AY50" i="1"/>
  <c r="AP50" i="1"/>
  <c r="AO50" i="1"/>
  <c r="AF50" i="1"/>
  <c r="AE50" i="1"/>
  <c r="V50" i="1"/>
  <c r="U50" i="1"/>
  <c r="T50" i="1"/>
  <c r="S50" i="1"/>
  <c r="R50" i="1"/>
  <c r="Q50" i="1"/>
  <c r="P50" i="1"/>
  <c r="O50" i="1"/>
  <c r="N50" i="1"/>
  <c r="M50" i="1"/>
  <c r="L50" i="1"/>
  <c r="K50" i="1"/>
  <c r="J50" i="1"/>
  <c r="I50" i="1"/>
  <c r="H50" i="1"/>
  <c r="G50" i="1"/>
  <c r="F50" i="1"/>
  <c r="E50" i="1"/>
  <c r="D50" i="1"/>
  <c r="C50" i="1"/>
  <c r="A50" i="1"/>
  <c r="P47" i="1"/>
  <c r="O47" i="1"/>
  <c r="N47" i="1"/>
  <c r="M47" i="1"/>
  <c r="L47" i="1"/>
  <c r="K47" i="1"/>
  <c r="J47" i="1"/>
  <c r="I47" i="1"/>
  <c r="E47" i="1"/>
  <c r="D47" i="1"/>
  <c r="C47" i="1"/>
  <c r="P44" i="1"/>
  <c r="O44" i="1"/>
  <c r="M44" i="1"/>
  <c r="L44" i="1"/>
  <c r="J44" i="1"/>
  <c r="E44" i="1"/>
  <c r="O34" i="1"/>
  <c r="M34" i="1"/>
  <c r="L34" i="1"/>
  <c r="K34" i="1"/>
  <c r="J34" i="1"/>
  <c r="I34" i="1"/>
  <c r="E34" i="1"/>
  <c r="D34" i="1"/>
  <c r="C34" i="1"/>
  <c r="O24" i="1"/>
  <c r="N24" i="1"/>
  <c r="M24" i="1"/>
  <c r="L24" i="1"/>
  <c r="K24" i="1"/>
  <c r="J24" i="1"/>
  <c r="I24" i="1"/>
  <c r="H24" i="1"/>
  <c r="G24" i="1"/>
  <c r="E24" i="1"/>
  <c r="D24" i="1"/>
  <c r="C24" i="1"/>
  <c r="O23" i="1"/>
  <c r="N23" i="1"/>
  <c r="M23" i="1"/>
  <c r="L23" i="1"/>
  <c r="K23" i="1"/>
  <c r="J23" i="1"/>
  <c r="I23" i="1"/>
  <c r="H23" i="1"/>
  <c r="E23" i="1"/>
  <c r="D23" i="1"/>
  <c r="C23" i="1"/>
  <c r="O22" i="1"/>
  <c r="N22" i="1"/>
  <c r="L22" i="1"/>
  <c r="K22" i="1"/>
  <c r="J22" i="1"/>
  <c r="E22" i="1"/>
  <c r="D22" i="1"/>
  <c r="C22" i="1"/>
  <c r="O21" i="1"/>
  <c r="N21" i="1"/>
  <c r="M21" i="1"/>
  <c r="L21" i="1"/>
  <c r="K21" i="1"/>
  <c r="J21" i="1"/>
  <c r="I21" i="1"/>
  <c r="E21" i="1"/>
  <c r="D21" i="1"/>
  <c r="C21" i="1"/>
  <c r="O19" i="1"/>
  <c r="L19" i="1"/>
  <c r="K19" i="1"/>
  <c r="J19" i="1"/>
  <c r="E19" i="1"/>
  <c r="O16" i="1"/>
  <c r="L16" i="1"/>
  <c r="K16" i="1"/>
  <c r="J16" i="1"/>
  <c r="H16" i="1"/>
  <c r="E16" i="1"/>
  <c r="O14" i="1"/>
  <c r="M14" i="1"/>
  <c r="L14" i="1"/>
  <c r="K14" i="1"/>
  <c r="J14" i="1"/>
  <c r="H14" i="1"/>
  <c r="E14" i="1"/>
  <c r="AE51" i="1" l="1"/>
  <c r="U51" i="1" s="1"/>
  <c r="AF51" i="1"/>
  <c r="V52" i="1" l="1"/>
</calcChain>
</file>

<file path=xl/sharedStrings.xml><?xml version="1.0" encoding="utf-8"?>
<sst xmlns="http://schemas.openxmlformats.org/spreadsheetml/2006/main" count="161" uniqueCount="128">
  <si>
    <t>Instrucciones</t>
  </si>
  <si>
    <t>1, 2 , 3, 4, 6 y 7</t>
  </si>
  <si>
    <t>Copiar de la Hoja 1_Matriz_PEI, es información deriva de la priorización que se realizó desde el PEI-POM, solo deberá copiarse como referencia para saber de donde derivan los productos que se programarán para el siguiente año.</t>
  </si>
  <si>
    <t xml:space="preserve">Copiar de la hoja "1_PEI_POM" los productos de competencia propia y competencia delegada que corresponden al año 2021, para su respectiva programación, según su relación o vinculación con el resultado priorizado 
8.1 productos de competencia propia de la municipalidad
8.2 productos de competencia delegada, que la municipalidad programará y que contribuirán a los productos de otra institución, los cuales deberán coordinar
8.3 especificar la unidad de medida del producto (responde a lo colocado en la hoja 1 PEI. 
8.4 especificar la meta física del producto. 
8.5 especificar la meta financiera del producto. </t>
  </si>
  <si>
    <t xml:space="preserve">Meta de las intervenciones, para el año 2021
10.1  Meta física de las intervenciones, es decir, cuantas actividades o cuanto avanzará el proyecto programado
10.2 Monto estimado que corresponde a las actividades y/o proyectos que se programen para el 2021
10.3, 10.4 y 10.5 es la programación de las activides o proyectos que se realizarán en cada cuatrimestre, es importante agregar la meta física y el monto programado para realizar dichas actividades o proyectos.
</t>
  </si>
  <si>
    <t>Fila dstinada a la programación de las actividades de funcionamiento de manera anual</t>
  </si>
  <si>
    <t>1) Prioridades Nacionales de Desarrollo</t>
  </si>
  <si>
    <t>2) Metas Estratégicas de Desarrollo (MED)</t>
  </si>
  <si>
    <t>3) Resultados Estratégicos de Desarrollo (RED)</t>
  </si>
  <si>
    <t>4) Resultado Institucional -RI-</t>
  </si>
  <si>
    <t xml:space="preserve">5) Resultado Municipal </t>
  </si>
  <si>
    <t>6) PILAR PGG</t>
  </si>
  <si>
    <t xml:space="preserve">7) OBJETIVO SECTORIAL </t>
  </si>
  <si>
    <t xml:space="preserve">8) PRODUCTO </t>
  </si>
  <si>
    <t>9) Intervenciones (proyectos, actividades)</t>
  </si>
  <si>
    <t>10.1 Meta física / unidad de medida</t>
  </si>
  <si>
    <t>10.2 Meta financiera
(monto estimado Q.)</t>
  </si>
  <si>
    <t>10.3 Programación Primer cuatrimestre</t>
  </si>
  <si>
    <t>10.4 Programación segundo cuatrimestre</t>
  </si>
  <si>
    <t>10.5 Programación Tercer cuatrimestre</t>
  </si>
  <si>
    <t>5.1 Resultado PDM_OT al 2032</t>
  </si>
  <si>
    <t>5.2 Programa PDM 
(en caso no tenga PDM - OT aprobado)</t>
  </si>
  <si>
    <t>No. Orden</t>
  </si>
  <si>
    <t>8.1 Producto Competencia Propia</t>
  </si>
  <si>
    <t>8.2 Producto Competencia delegada</t>
  </si>
  <si>
    <t>8.3 Unidad de Medida</t>
  </si>
  <si>
    <t>9.1 No. orden</t>
  </si>
  <si>
    <t>9.2 Nombre del Proyecto / Actividad</t>
  </si>
  <si>
    <t>9.3 SNIP</t>
  </si>
  <si>
    <t>9.4 SMIP</t>
  </si>
  <si>
    <t>Física
Enero</t>
  </si>
  <si>
    <t>Fínanciera
Enero</t>
  </si>
  <si>
    <t>Física
Febrero</t>
  </si>
  <si>
    <t>Fínanciera
Febrero</t>
  </si>
  <si>
    <t>Física
Marzo</t>
  </si>
  <si>
    <t>Fínanciera
Marzo</t>
  </si>
  <si>
    <t>Física
Abril</t>
  </si>
  <si>
    <t>Fínanciera
Abril</t>
  </si>
  <si>
    <t>Física
Cuatrimestre</t>
  </si>
  <si>
    <t>Financiera
Cuatrimestre</t>
  </si>
  <si>
    <t>Física
Mayo</t>
  </si>
  <si>
    <t>Fínanciera
Mayo</t>
  </si>
  <si>
    <t>Física
Junio</t>
  </si>
  <si>
    <t>Fínanciera
Junio</t>
  </si>
  <si>
    <t>Física
Julio</t>
  </si>
  <si>
    <t>Fínanciera
Julio</t>
  </si>
  <si>
    <t>Física
Agosto</t>
  </si>
  <si>
    <t>Fínanciera
Agosto</t>
  </si>
  <si>
    <t>Física
Septiembre</t>
  </si>
  <si>
    <t>Fínanciera
Septiembre</t>
  </si>
  <si>
    <t>Física
Octubre</t>
  </si>
  <si>
    <t>Fínanciera
Octubre</t>
  </si>
  <si>
    <t>Física
Noviembre</t>
  </si>
  <si>
    <t>Fínanciera
Noviembre</t>
  </si>
  <si>
    <t>Física
Diciembre</t>
  </si>
  <si>
    <t>Fínanciera
Diciembre</t>
  </si>
  <si>
    <t xml:space="preserve">Total meta financiera anual de los Productos </t>
  </si>
  <si>
    <t>Total meta financiera anual de las Intervenciones</t>
  </si>
  <si>
    <t>mt</t>
  </si>
  <si>
    <t>Acceso a servicios de salud</t>
  </si>
  <si>
    <t>Acceso al agua y gestion de RRNN</t>
  </si>
  <si>
    <t>Ordenamiento Territorial</t>
  </si>
  <si>
    <t>Fortalecimiento institucional, seguridad y justicia</t>
  </si>
  <si>
    <t>Recursos Naturales para hoy y para el Futuro</t>
  </si>
  <si>
    <t>Guatemala Urbana y Rural</t>
  </si>
  <si>
    <t>Estado Garante de los Derechos Humanos y Conductor del Desarrollo</t>
  </si>
  <si>
    <t xml:space="preserve">EJE K'ATUN </t>
  </si>
  <si>
    <t>CONSTRUCCION BANQUETA PEATONAL ENTRE SECTORES NUEVE Y DIEZ ALDEA SANTA RITA, MUNICIPIO DE SALCAJA, DEPARTAMENTO DE QUETZALTENANGO</t>
  </si>
  <si>
    <t>m²</t>
  </si>
  <si>
    <t>AMPLIACION SISTEMA DE ALCANTARILLADO SANITARIO SECTOR NUEVE ALDEA SANTA RITA, MUNICIPIO DE SALCAJA, QUETZALTENANGO</t>
  </si>
  <si>
    <t>Para el 2024, se ha incrementado en 10.8 puntos porcentuales el acceso a agua potable domiciliar en los hogares guatemaltecos (De 76.3% en 2014 a 87.10% en 2024).</t>
  </si>
  <si>
    <t xml:space="preserve">Familias con servicios de agua apta para consumo humano </t>
  </si>
  <si>
    <t>personas</t>
  </si>
  <si>
    <t>CONSTRUCCION PUENTE VEHICULAR CERO AVENIDA ENTRE ZONAS DOS Y TRES, MUNICIPIO DE SALCAJA, DEPARTAMENTO DE QUETZALTENANGO</t>
  </si>
  <si>
    <t>CONSTRUCCION BANQUETA PEATONAL Y VIAS RESERVADAS TERCERA AVENIDA TERMINAL DE BUSES ZONA UNO A INGRESO SUR ZONA DOS, MUNICIPIO DE SALCAJA, DEPARTAMENTO DE QUETZALTENANGO</t>
  </si>
  <si>
    <t>unidad</t>
  </si>
  <si>
    <t>CONSTRUCCION PUENTE PEATONAL ENTRE ZONA UNO Y ZONA CUATRO, MUNICIPIO DE SALCAJA, DEPARTAMENTO DE QUETZALTENANGO</t>
  </si>
  <si>
    <t>MEJORAMIENTO CALLE ENTRE CERO Y QUINTA AVENIDA ZONA UNO MUNICIPIO DE SALCAJA, QUETZALTENANGO</t>
  </si>
  <si>
    <t>SANEAMIENTO SISTEMA DE AGUA POTABLE Y MANTENIMIENTO DE BOMBAS DE AGUA POTABLE MUNICIPIO DE SALCAJA, QUETZALTENANGO</t>
  </si>
  <si>
    <t>CONSTRUCCION PUENTE VEHICULAR CANTON CURRUCHIQUE Y FINAL ZONA DOS MUNICIPIO DE SALCAJA DEPARTAMENTO DE QUETZALTENANGO</t>
  </si>
  <si>
    <t>CONSERVACION FORTALECIMIENTO INSTITUCIONAL BOMBEROS MUNICIPALES SALCAJA, QUETZALTENANGO</t>
  </si>
  <si>
    <t>MEJORAMIENTO CALLE LOTIFICACION MARIA FERNANDA OCTAVA CALLE ZONA CUATRO, MUNICIPIO DE SALCAJA, DEPARTAMENTO DE QUETZALTENANGO</t>
  </si>
  <si>
    <t>SUBSIDIO A LA SALUD CLINICA PSICOLOGICA ESCOLAR MUNICIPIO DE SALCAJA, QUETZALTENANGO</t>
  </si>
  <si>
    <t>SUBSIDIO A LA SALUD CON FISIOTERAPIA Y PSICOLOGIA GENERAL MUNICIPIO DE SALCAJA, QUETZALTENANGO</t>
  </si>
  <si>
    <t>MEJORAMIENTO CALLE CAPITAN JUAN DE DIOS Y CARDONA BARRIO EL CARMEN ZONA TRES Y CUATRO MUNICIPIO DE SALCAJA, QUETZALTENANGO</t>
  </si>
  <si>
    <t>MEJORAMIENTO PARQUE ARTESANAL I (REPOSICION JUEGOS RECREATIVOS) MUNICIPIO DE SALCAJA, QUETZALTENANGO</t>
  </si>
  <si>
    <t>MEJORAMIENTO CALLE SEXTA AVENIDA LABOR CASA BLANCA ZONA CINCO MUNICIPIO DE SALCAJA, QUETZALTENANGO</t>
  </si>
  <si>
    <t>MEJORAMIENTO CALLE CERO AVENIDA ENTRE QUINTA Y SEXTA CALLE ZONA TRES MUNICIPIO DE
SALCAJA, QUETZALTENANGO</t>
  </si>
  <si>
    <t>Plan Operativo Anual (POA) 2022</t>
  </si>
  <si>
    <t>MEJORAMIENTO CAMINO RURAL SECTOR DOS Y TRES CANTON MARROQUIN MUNICIPIO DE SALCAJA QUETZALTENANGO</t>
  </si>
  <si>
    <t>MEJORAMIENTO SISTEMA DE AGUA POTABLE ZONA TRES CAMBIO DE TUBERIA DE HG POR PVC MUNICIPIO DE SALCAJA, QUETZALTENANGO</t>
  </si>
  <si>
    <t xml:space="preserve">Familias que reciben otros servicios de
saneamiento (mercados, rastros,
cementerios)
</t>
  </si>
  <si>
    <t>Para el 2024, se ha incrementado en 21 puntos porcentuales el  acceso a saneamiento básico en los hogares guatemaltecos (De 53.3% en 2014 a 74.3% en 2024).</t>
  </si>
  <si>
    <t>MEJORAMIENTO CAMINO RURAL INGRESO COLONIA EL ESFUERZO CANTON CURRUCHIQUE MUNICIPIO DE SALCAJA, QUETZALTENANGO</t>
  </si>
  <si>
    <t>AMPLIACION SISTEMA DE ALCANTARILLADO SANITARIO SECTOR CUATRO CANTON MARROQUIN MUNICIPIO DE SALCAJA, QUETZALTENANGO</t>
  </si>
  <si>
    <t>AMPLIACION SISTEMA DE ALCANTARILLADO SANITARIO SECTOR BUENA VISTA BARRIO NUEVO MUNICIPIO DE SALCAJA, QUETZALTENANGO</t>
  </si>
  <si>
    <t>MEJORAMIENTO CALLE DIAGONAL I SECTOR BUENA VISTA ZONA TRES MUNICIPIO DE SALCAJA, QUETZALTENANGO</t>
  </si>
  <si>
    <t>AMPLIACION CAMINO RURAL (CONSTRUCCION BANQUETA) SECTOR TRES CANTON MARROQUIN MUNICIPIO DE SALCAJA, QUETZALTENANGO</t>
  </si>
  <si>
    <t>CONSTRUCCION SISTEMA DE TRATAMIENTO AGUAS RESIDUALES PARA EL MUNICIPIO DE SALCAJA, DEPARTAMENTO DE QUETZALTENANGO</t>
  </si>
  <si>
    <t>Familias con servicios de recolección, tratamiento y disposición final de desechos y residuos sólidos</t>
  </si>
  <si>
    <t>CONSTRUCCION INFRAESTRUCTURA TRAMIENTO DE DESECHOS SOLIDOS PARA EL MUNICIPIO DE SALCAJA, DEPARTAMENTO DE QUETZALTENANGO</t>
  </si>
  <si>
    <t>MEJORAMIENTO CAMINO RURAL SECTOR UNO Y CINCO ALDEA SANTA RITA MUNICIPIO DE SALCAJA, QUETZALTENANGO</t>
  </si>
  <si>
    <t>MEJORAMIENTO CAMINO RURAL SECTOR UNO CANTON CURRUCHIQUE MUNICIPIO DE SALCAJA, QUETZALTENANGO</t>
  </si>
  <si>
    <t>AMPLIACION SISTEMA DE ALCANTARILLADO SANITARIO FINAL DEL CAMINO PRINCIPAL SECTOR BUENA VISTA BARRIO NUEVO MUNICIPIO DE SALCAJA, QUETZALTENANGO</t>
  </si>
  <si>
    <t>AMPLIACION CEMENTERIO GENERAL ZONA DOS MUNICIPIO DE SALCAJA, QUETZALTENANGO</t>
  </si>
  <si>
    <t> MEJORAMIENTO CALLE CERO AVENIDA Y OCTAVA CALLE SECTOR EL SAUCE ZONA DOS MUNICIPIO DE SALCAJA, QUETZALTENANGO</t>
  </si>
  <si>
    <t>MEJORAMIENTO CALLE TERCERA AVENIDA Y ONCEAVA CALLE ZONA DOS MUNICIPIO DE SALCAJA, QUETZALTENANGO</t>
  </si>
  <si>
    <t>MEJORAMIENTO CALLE MANZANA J LOTIFICACION CASA BLANCA  ZONA CINCO MUNICIPIO DE SALCAJA, QUETZALTENANGO</t>
  </si>
  <si>
    <t>MEJORAMIENTO INSTALACIONES DEPORTIVAS Y RECREATIVAS CAMPO DE FUTBOL ALDEA SANTA RITA MUNICIPIO DE SALCAJA, QUETZALTENANGO</t>
  </si>
  <si>
    <t>APOYO A LA EDUCACION ADQUISICION DE TABLET PARA ESTABLECIMIENTOS PUBLICOS  MUNICIPIO DE SALCAJA, QUETZALTENANGO</t>
  </si>
  <si>
    <t>AMPLIACION SISTEMA DE ALCANTARILLADO SANITARIO TERCERA AVENIDA Y DECIMA CALLE SECTOR LAS MAJADAS ZONA DOS MUNICIPIO DE SALCAJA, QUETZALTENANGO</t>
  </si>
  <si>
    <t>Bienestar para la gente</t>
  </si>
  <si>
    <t>8.5) Meta financiera del Producto para período 2022.</t>
  </si>
  <si>
    <t>8.4) Meta física del producto para período 2022</t>
  </si>
  <si>
    <t>Para el 2032 el municipio de Salcajá cuenta con más del 95% de cobertura en los sistemas de agua de calidad y drenaje con tratamiento.</t>
  </si>
  <si>
    <t>Al 2032 se mantiene la implementación del Plan de Ordenamiento Territorial POT y su Reglamento.</t>
  </si>
  <si>
    <t>Para el 2032, en Salcajá se ha aumentado el indicador de la población económicamente activa que se encuentra ocupada y con empleo digno (de 57.70% al 70% población ocupada).
Fuente: Censo 2018 INE.</t>
  </si>
  <si>
    <t>Para el 2032 eliminar todo acto de violencia contra la mujer y la disminución de los casos de hechos delictivos de12 en el año 2018 a 5 en el año 2032.</t>
  </si>
  <si>
    <t>Al 2032 en el municipio de Salcajá se ha reducido la mortalidad infantil (tasa de 5.13 a 2.0 al 2032); mortalidad de la niñez (0 casos al 2032) y mortalidad general (tasa de 5.92 a 2.0 al 2032).</t>
  </si>
  <si>
    <t>10) Meta de la intervención 2022</t>
  </si>
  <si>
    <t>Reducción de la pobreza y protección social</t>
  </si>
  <si>
    <t>Para 2030, potenciar y promover la inclusión social, económica y política de todos, independientemente de su edad, sexo, discapacidad, raza, etnia, origen, religión o situación económica u otra condición.</t>
  </si>
  <si>
    <t>Para el 2024, se ha disminuido la pobreza y pobreza extrema con énfasis en los departamentos priorizados, en 27.8 puntos porcentuales. (De 2014 a 2024 en: pobreza extrema* / pobreza**/ Alta Verapaz: 53.6 a 38.71 * /29.50 a 21.3, Sololá: 39.9 a 28.82 */ 41.10 a 29.7, Totonicapán: 41. 1 a 29.68 * / 36.40 a 26.3, Huehuetenango: 28.6 a 20.66* / 45.20 a 32.6, Quiché 41.8 a 30.19* /32.90 a 23.8, Chiquimula 41.1 a 29.68 * / 29.50 a 21.30</t>
  </si>
  <si>
    <t>Para el 2032 el municipio de Salcajá ha reducido el porcentaje de personas analfabetas de 8.71% en el 2018 a 4%. Fuente: Conalfa en base al Censo 2018</t>
  </si>
  <si>
    <r>
      <t xml:space="preserve">Copiar de la hoja </t>
    </r>
    <r>
      <rPr>
        <b/>
        <sz val="20"/>
        <color theme="1"/>
        <rFont val="Calibri"/>
        <family val="2"/>
        <scheme val="minor"/>
      </rPr>
      <t>"1_PEI_POM"</t>
    </r>
    <r>
      <rPr>
        <sz val="20"/>
        <color theme="1"/>
        <rFont val="Calibri"/>
        <family val="2"/>
        <scheme val="minor"/>
      </rPr>
      <t>, el resultado de referencia que fue agregado (resultado del PDM-OT o el objetivo del PDM)</t>
    </r>
  </si>
  <si>
    <r>
      <t xml:space="preserve">Intervenciones: se refiere a todas las actividades, proyectos, obras que suman y contribuyen a la entrega de los productos, en este caso, los que serán programados para el año siguiente, 2021:
9.1 Agregar antes el número de orden (1,2,3...)
9.2 Nombre del proyecto o actividad. (Es importante anotar el nombre del proyecto o actividad tal como se requiere para ingresarlo al SNIP, evitando que aparezcan como dos proyectos diferentes)
9.3 Es el número de registro que el Sistema de Inversión Pública (SNIP) de Segeplán le asigna a cada proyecto/obra que la municipalidad ha programado.  </t>
    </r>
    <r>
      <rPr>
        <sz val="20"/>
        <color rgb="FF0000FF"/>
        <rFont val="Calibri"/>
        <family val="2"/>
        <scheme val="minor"/>
      </rPr>
      <t>(En el caso de los proyectos que no forman capital fijo, deberán agregarse con base en las normas establecidas por el SNIP)</t>
    </r>
    <r>
      <rPr>
        <sz val="20"/>
        <color theme="1"/>
        <rFont val="Calibri"/>
        <family val="2"/>
        <scheme val="minor"/>
      </rPr>
      <t xml:space="preserve">
</t>
    </r>
  </si>
  <si>
    <r>
      <t>Municipalidad de __</t>
    </r>
    <r>
      <rPr>
        <b/>
        <u/>
        <sz val="20"/>
        <color theme="1"/>
        <rFont val="Calibri"/>
        <family val="2"/>
        <scheme val="minor"/>
      </rPr>
      <t>Salcajá</t>
    </r>
    <r>
      <rPr>
        <b/>
        <sz val="20"/>
        <color theme="1"/>
        <rFont val="Calibri"/>
        <family val="2"/>
        <scheme val="minor"/>
      </rPr>
      <t>__________________________________________Departamento_____</t>
    </r>
    <r>
      <rPr>
        <b/>
        <u/>
        <sz val="20"/>
        <color theme="1"/>
        <rFont val="Calibri"/>
        <family val="2"/>
        <scheme val="minor"/>
      </rPr>
      <t>Quetzaltenango</t>
    </r>
    <r>
      <rPr>
        <b/>
        <sz val="20"/>
        <color theme="1"/>
        <rFont val="Calibri"/>
        <family val="2"/>
        <scheme val="minor"/>
      </rPr>
      <t>_________________________________</t>
    </r>
  </si>
  <si>
    <t>MATRIZ POA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</si>
</sst>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quot;Q&quot;#,##0.00"/>
    <numFmt numFmtId="165" formatCode="_(&quot;Q&quot;* #,##0.00_);_(&quot;Q&quot;* \(#,##0.00\);_(&quot;Q&quot;* &quot;-&quot;??_);_(@_)"/>
  </numFmts>
  <fonts count="28" x14ac:knownFonts="1">
    <font>
      <sz val="11"/>
      <color theme="1"/>
      <name val="Calibri"/>
      <family val="2"/>
      <scheme val="minor"/>
    </font>
    <font>
      <sz val="11"/>
      <color theme="1"/>
      <name val="Calibri"/>
      <family val="2"/>
      <scheme val="minor"/>
    </font>
    <font>
      <b/>
      <sz val="15"/>
      <color theme="3"/>
      <name val="Calibri"/>
      <family val="2"/>
      <scheme val="minor"/>
    </font>
    <font>
      <b/>
      <sz val="14"/>
      <color theme="1"/>
      <name val="Calibri"/>
      <family val="2"/>
      <scheme val="minor"/>
    </font>
    <font>
      <b/>
      <sz val="10"/>
      <color theme="1"/>
      <name val="Calibri"/>
      <family val="2"/>
      <scheme val="minor"/>
    </font>
    <font>
      <sz val="12"/>
      <color theme="1"/>
      <name val="Arial"/>
      <family val="2"/>
    </font>
    <font>
      <sz val="12"/>
      <name val="Arial"/>
      <family val="2"/>
    </font>
    <font>
      <b/>
      <sz val="12"/>
      <color theme="1"/>
      <name val="Arial"/>
      <family val="2"/>
    </font>
    <font>
      <b/>
      <sz val="12"/>
      <name val="Calibri"/>
      <family val="2"/>
      <scheme val="minor"/>
    </font>
    <font>
      <sz val="12"/>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2"/>
      <color theme="0"/>
      <name val="Arial"/>
      <family val="2"/>
    </font>
    <font>
      <b/>
      <sz val="16"/>
      <color theme="1"/>
      <name val="Arial"/>
      <family val="2"/>
    </font>
    <font>
      <sz val="16"/>
      <color theme="1"/>
      <name val="Arial"/>
      <family val="2"/>
    </font>
    <font>
      <sz val="16"/>
      <name val="Arial"/>
      <family val="2"/>
    </font>
    <font>
      <sz val="16"/>
      <color theme="1"/>
      <name val="Calibri"/>
      <family val="2"/>
      <scheme val="minor"/>
    </font>
    <font>
      <sz val="11"/>
      <color theme="1"/>
      <name val="Arial"/>
      <family val="2"/>
    </font>
    <font>
      <b/>
      <sz val="20"/>
      <name val="Calibri"/>
      <family val="2"/>
      <scheme val="minor"/>
    </font>
    <font>
      <sz val="20"/>
      <color theme="1"/>
      <name val="Calibri"/>
      <family val="2"/>
      <scheme val="minor"/>
    </font>
    <font>
      <b/>
      <sz val="20"/>
      <color theme="1"/>
      <name val="Calibri"/>
      <family val="2"/>
      <scheme val="minor"/>
    </font>
    <font>
      <sz val="20"/>
      <color rgb="FF0000FF"/>
      <name val="Calibri"/>
      <family val="2"/>
      <scheme val="minor"/>
    </font>
    <font>
      <b/>
      <sz val="20"/>
      <color theme="4" tint="-0.249977111117893"/>
      <name val="Calibri"/>
      <family val="2"/>
      <scheme val="minor"/>
    </font>
    <font>
      <sz val="20"/>
      <name val="Calibri"/>
      <family val="2"/>
      <scheme val="minor"/>
    </font>
    <font>
      <b/>
      <u/>
      <sz val="20"/>
      <color theme="1"/>
      <name val="Calibri"/>
      <family val="2"/>
      <scheme val="minor"/>
    </font>
    <font>
      <b/>
      <sz val="36"/>
      <color theme="1"/>
      <name val="Calibri"/>
      <family val="2"/>
      <scheme val="minor"/>
    </font>
    <font>
      <b/>
      <sz val="72"/>
      <color rgb="FF0000FF"/>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s>
  <borders count="36">
    <border>
      <left/>
      <right/>
      <top/>
      <bottom/>
      <diagonal/>
    </border>
    <border>
      <left/>
      <right/>
      <top/>
      <bottom style="thick">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1" applyNumberFormat="0" applyFill="0" applyAlignment="0" applyProtection="0"/>
  </cellStyleXfs>
  <cellXfs count="206">
    <xf numFmtId="0" fontId="0" fillId="0" borderId="0" xfId="0"/>
    <xf numFmtId="0" fontId="0" fillId="0" borderId="0" xfId="0" applyProtection="1">
      <protection locked="0"/>
    </xf>
    <xf numFmtId="3" fontId="7" fillId="0" borderId="11" xfId="0" applyNumberFormat="1" applyFont="1" applyBorder="1" applyAlignment="1">
      <alignment horizontal="center" vertical="center"/>
    </xf>
    <xf numFmtId="165" fontId="7" fillId="0" borderId="12"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readingOrder="1"/>
    </xf>
    <xf numFmtId="0" fontId="6" fillId="0" borderId="15" xfId="0" applyFont="1" applyBorder="1" applyAlignment="1">
      <alignment horizontal="center" vertical="center" wrapText="1" readingOrder="1"/>
    </xf>
    <xf numFmtId="0" fontId="5" fillId="7" borderId="15" xfId="0" applyFont="1" applyFill="1" applyBorder="1" applyAlignment="1">
      <alignment horizontal="center" vertical="center" wrapText="1" readingOrder="1"/>
    </xf>
    <xf numFmtId="3" fontId="7" fillId="0" borderId="15" xfId="0" applyNumberFormat="1" applyFont="1" applyBorder="1" applyAlignment="1">
      <alignment horizontal="center" vertical="center"/>
    </xf>
    <xf numFmtId="165" fontId="7" fillId="0" borderId="16" xfId="0" applyNumberFormat="1" applyFont="1" applyBorder="1" applyAlignment="1">
      <alignment horizontal="center" vertical="center"/>
    </xf>
    <xf numFmtId="0" fontId="8" fillId="8" borderId="21" xfId="0" applyFont="1" applyFill="1" applyBorder="1" applyAlignment="1">
      <alignment horizontal="center" vertical="center" wrapText="1"/>
    </xf>
    <xf numFmtId="164" fontId="8" fillId="8" borderId="21" xfId="0" applyNumberFormat="1" applyFont="1" applyFill="1" applyBorder="1" applyAlignment="1">
      <alignment horizontal="center" vertical="center" wrapText="1"/>
    </xf>
    <xf numFmtId="164" fontId="9" fillId="8" borderId="21" xfId="0" applyNumberFormat="1" applyFont="1" applyFill="1" applyBorder="1"/>
    <xf numFmtId="164" fontId="9" fillId="8" borderId="21" xfId="0" applyNumberFormat="1" applyFont="1" applyFill="1" applyBorder="1" applyAlignment="1">
      <alignment vertical="center" wrapText="1" readingOrder="1"/>
    </xf>
    <xf numFmtId="164" fontId="9" fillId="8" borderId="21" xfId="0" applyNumberFormat="1" applyFont="1" applyFill="1" applyBorder="1" applyAlignment="1">
      <alignment horizontal="center" vertical="center" wrapText="1" readingOrder="1"/>
    </xf>
    <xf numFmtId="0" fontId="9" fillId="8" borderId="21" xfId="0" applyFont="1" applyFill="1" applyBorder="1" applyAlignment="1">
      <alignment horizontal="center" vertical="center" wrapText="1" readingOrder="1"/>
    </xf>
    <xf numFmtId="0" fontId="8" fillId="8" borderId="21" xfId="0" applyFont="1" applyFill="1" applyBorder="1" applyAlignment="1">
      <alignment horizontal="center" vertical="center" wrapText="1" readingOrder="1"/>
    </xf>
    <xf numFmtId="0" fontId="9" fillId="8" borderId="21" xfId="0" applyFont="1" applyFill="1" applyBorder="1" applyAlignment="1">
      <alignment horizontal="center" vertical="center"/>
    </xf>
    <xf numFmtId="165" fontId="9" fillId="8" borderId="21" xfId="0" applyNumberFormat="1" applyFont="1" applyFill="1" applyBorder="1" applyAlignment="1">
      <alignment horizontal="center" vertical="center"/>
    </xf>
    <xf numFmtId="44" fontId="5" fillId="7" borderId="16" xfId="0" applyNumberFormat="1" applyFont="1" applyFill="1" applyBorder="1" applyAlignment="1">
      <alignment horizontal="center" vertical="center" wrapText="1" readingOrder="1"/>
    </xf>
    <xf numFmtId="44" fontId="8" fillId="8" borderId="21" xfId="0" applyNumberFormat="1" applyFont="1" applyFill="1" applyBorder="1" applyAlignment="1">
      <alignment horizontal="center" vertical="center" wrapText="1" readingOrder="1"/>
    </xf>
    <xf numFmtId="0" fontId="10" fillId="0" borderId="0" xfId="0" applyFont="1"/>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4" fontId="5" fillId="0" borderId="11" xfId="0" applyNumberFormat="1" applyFont="1" applyFill="1" applyBorder="1" applyAlignment="1">
      <alignment horizontal="center" vertical="center" wrapText="1" readingOrder="1"/>
    </xf>
    <xf numFmtId="44" fontId="5" fillId="0" borderId="12" xfId="0" applyNumberFormat="1" applyFont="1" applyFill="1" applyBorder="1" applyAlignment="1">
      <alignment horizontal="center" vertical="center" wrapText="1" readingOrder="1"/>
    </xf>
    <xf numFmtId="0" fontId="3" fillId="2" borderId="0" xfId="2" applyFont="1" applyFill="1" applyBorder="1" applyAlignment="1" applyProtection="1">
      <alignment horizontal="left" vertical="center" wrapText="1"/>
      <protection locked="0"/>
    </xf>
    <xf numFmtId="44" fontId="0" fillId="0" borderId="0" xfId="0" applyNumberFormat="1"/>
    <xf numFmtId="0" fontId="8" fillId="4" borderId="11"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3" borderId="10" xfId="0" applyFont="1" applyFill="1" applyBorder="1" applyAlignment="1">
      <alignment horizontal="center" vertical="center" wrapText="1" readingOrder="1"/>
    </xf>
    <xf numFmtId="0" fontId="11" fillId="3" borderId="11" xfId="0" applyFont="1" applyFill="1" applyBorder="1" applyAlignment="1">
      <alignment horizontal="center" vertical="center" wrapText="1" readingOrder="1"/>
    </xf>
    <xf numFmtId="0" fontId="11" fillId="4" borderId="10" xfId="0" applyFont="1" applyFill="1" applyBorder="1" applyAlignment="1" applyProtection="1">
      <alignment horizontal="center" vertical="center" wrapText="1" readingOrder="1"/>
      <protection locked="0"/>
    </xf>
    <xf numFmtId="0" fontId="11" fillId="4" borderId="11" xfId="0" applyFont="1" applyFill="1" applyBorder="1" applyAlignment="1" applyProtection="1">
      <alignment horizontal="center" vertical="center" wrapText="1" readingOrder="1"/>
      <protection locked="0"/>
    </xf>
    <xf numFmtId="0" fontId="11" fillId="6" borderId="11" xfId="0" applyFont="1" applyFill="1" applyBorder="1" applyAlignment="1" applyProtection="1">
      <alignment horizontal="center" vertical="center" wrapText="1" readingOrder="1"/>
      <protection locked="0"/>
    </xf>
    <xf numFmtId="0" fontId="11" fillId="3" borderId="12" xfId="0" applyFont="1" applyFill="1" applyBorder="1" applyAlignment="1">
      <alignment horizontal="center" vertical="center" wrapText="1" readingOrder="1"/>
    </xf>
    <xf numFmtId="0" fontId="11" fillId="4" borderId="13" xfId="0" applyFont="1" applyFill="1" applyBorder="1" applyAlignment="1" applyProtection="1">
      <alignment horizontal="center" vertical="center" wrapText="1" readingOrder="1"/>
      <protection locked="0"/>
    </xf>
    <xf numFmtId="3" fontId="9" fillId="4" borderId="10" xfId="1" applyNumberFormat="1" applyFont="1" applyFill="1" applyBorder="1" applyAlignment="1" applyProtection="1">
      <alignment horizontal="center" vertical="center" wrapText="1" readingOrder="1"/>
      <protection locked="0"/>
    </xf>
    <xf numFmtId="164" fontId="9" fillId="4" borderId="11" xfId="1" applyNumberFormat="1" applyFont="1" applyFill="1" applyBorder="1" applyAlignment="1" applyProtection="1">
      <alignment horizontal="center" vertical="center" wrapText="1" readingOrder="1"/>
      <protection locked="0"/>
    </xf>
    <xf numFmtId="3" fontId="9" fillId="6" borderId="11" xfId="1" applyNumberFormat="1" applyFont="1" applyFill="1" applyBorder="1" applyAlignment="1" applyProtection="1">
      <alignment horizontal="center" vertical="center" wrapText="1" readingOrder="1"/>
      <protection locked="0"/>
    </xf>
    <xf numFmtId="164" fontId="9" fillId="6" borderId="11" xfId="1" applyNumberFormat="1" applyFont="1" applyFill="1" applyBorder="1" applyAlignment="1" applyProtection="1">
      <alignment horizontal="center" vertical="center" wrapText="1" readingOrder="1"/>
      <protection locked="0"/>
    </xf>
    <xf numFmtId="3" fontId="9" fillId="4" borderId="11" xfId="1" applyNumberFormat="1" applyFont="1" applyFill="1" applyBorder="1" applyAlignment="1" applyProtection="1">
      <alignment horizontal="center" vertical="center" wrapText="1" readingOrder="1"/>
      <protection locked="0"/>
    </xf>
    <xf numFmtId="3" fontId="9" fillId="4" borderId="13" xfId="1" applyNumberFormat="1" applyFont="1" applyFill="1" applyBorder="1" applyAlignment="1" applyProtection="1">
      <alignment horizontal="center" vertical="center" wrapText="1" readingOrder="1"/>
      <protection locked="0"/>
    </xf>
    <xf numFmtId="3" fontId="9" fillId="4" borderId="10" xfId="0" applyNumberFormat="1" applyFont="1" applyFill="1" applyBorder="1" applyAlignment="1" applyProtection="1">
      <alignment horizontal="center" vertical="center" wrapText="1" readingOrder="1"/>
      <protection locked="0"/>
    </xf>
    <xf numFmtId="164" fontId="9" fillId="4" borderId="11" xfId="0" applyNumberFormat="1" applyFont="1" applyFill="1" applyBorder="1" applyAlignment="1" applyProtection="1">
      <alignment horizontal="center" vertical="center" wrapText="1" readingOrder="1"/>
      <protection locked="0"/>
    </xf>
    <xf numFmtId="3" fontId="9" fillId="6" borderId="11" xfId="0" applyNumberFormat="1" applyFont="1" applyFill="1" applyBorder="1" applyAlignment="1" applyProtection="1">
      <alignment horizontal="center" vertical="center" wrapText="1" readingOrder="1"/>
      <protection locked="0"/>
    </xf>
    <xf numFmtId="164" fontId="9" fillId="6" borderId="11" xfId="0" applyNumberFormat="1" applyFont="1" applyFill="1" applyBorder="1" applyAlignment="1" applyProtection="1">
      <alignment horizontal="center" vertical="center" wrapText="1" readingOrder="1"/>
      <protection locked="0"/>
    </xf>
    <xf numFmtId="3" fontId="9" fillId="4" borderId="11" xfId="0" applyNumberFormat="1" applyFont="1" applyFill="1" applyBorder="1" applyAlignment="1" applyProtection="1">
      <alignment horizontal="center" vertical="center" wrapText="1" readingOrder="1"/>
      <protection locked="0"/>
    </xf>
    <xf numFmtId="3" fontId="9" fillId="4" borderId="13" xfId="0" applyNumberFormat="1" applyFont="1" applyFill="1" applyBorder="1" applyAlignment="1" applyProtection="1">
      <alignment horizontal="center" vertical="center" wrapText="1" readingOrder="1"/>
      <protection locked="0"/>
    </xf>
    <xf numFmtId="0" fontId="7" fillId="0" borderId="26" xfId="0" applyFont="1" applyFill="1" applyBorder="1" applyAlignment="1">
      <alignment horizontal="center" vertical="center" wrapText="1"/>
    </xf>
    <xf numFmtId="0" fontId="5" fillId="0" borderId="17" xfId="0" applyFont="1" applyBorder="1" applyAlignment="1">
      <alignment horizontal="center" vertical="center" wrapText="1"/>
    </xf>
    <xf numFmtId="3" fontId="9" fillId="4" borderId="14" xfId="0" applyNumberFormat="1" applyFont="1" applyFill="1" applyBorder="1" applyAlignment="1" applyProtection="1">
      <alignment horizontal="center" vertical="center" wrapText="1" readingOrder="1"/>
      <protection locked="0"/>
    </xf>
    <xf numFmtId="164" fontId="9" fillId="4" borderId="15" xfId="0" applyNumberFormat="1" applyFont="1" applyFill="1" applyBorder="1" applyAlignment="1" applyProtection="1">
      <alignment horizontal="center" vertical="center" wrapText="1" readingOrder="1"/>
      <protection locked="0"/>
    </xf>
    <xf numFmtId="3" fontId="9" fillId="6" borderId="15" xfId="0" applyNumberFormat="1" applyFont="1" applyFill="1" applyBorder="1" applyAlignment="1" applyProtection="1">
      <alignment horizontal="center" vertical="center" wrapText="1" readingOrder="1"/>
      <protection locked="0"/>
    </xf>
    <xf numFmtId="164" fontId="9" fillId="6" borderId="15" xfId="0" applyNumberFormat="1" applyFont="1" applyFill="1" applyBorder="1" applyAlignment="1" applyProtection="1">
      <alignment horizontal="center" vertical="center" wrapText="1" readingOrder="1"/>
      <protection locked="0"/>
    </xf>
    <xf numFmtId="3" fontId="9" fillId="4" borderId="15" xfId="0" applyNumberFormat="1" applyFont="1" applyFill="1" applyBorder="1" applyAlignment="1" applyProtection="1">
      <alignment horizontal="center" vertical="center" wrapText="1" readingOrder="1"/>
      <protection locked="0"/>
    </xf>
    <xf numFmtId="3" fontId="9" fillId="4" borderId="17" xfId="0" applyNumberFormat="1" applyFont="1" applyFill="1" applyBorder="1" applyAlignment="1" applyProtection="1">
      <alignment horizontal="center" vertical="center" wrapText="1" readingOrder="1"/>
      <protection locked="0"/>
    </xf>
    <xf numFmtId="0" fontId="12" fillId="0" borderId="0" xfId="0" applyFont="1"/>
    <xf numFmtId="164" fontId="13" fillId="9" borderId="22" xfId="0" applyNumberFormat="1" applyFont="1" applyFill="1" applyBorder="1" applyAlignment="1">
      <alignment horizontal="center" vertical="center" wrapText="1"/>
    </xf>
    <xf numFmtId="44" fontId="13" fillId="9" borderId="24" xfId="0" applyNumberFormat="1" applyFont="1" applyFill="1" applyBorder="1" applyAlignment="1">
      <alignment horizontal="center" vertical="center" wrapText="1"/>
    </xf>
    <xf numFmtId="0" fontId="12" fillId="0" borderId="0" xfId="0" applyFont="1" applyProtection="1">
      <protection locked="0"/>
    </xf>
    <xf numFmtId="0" fontId="15" fillId="10" borderId="11"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0" xfId="0" applyFont="1" applyFill="1" applyBorder="1" applyAlignment="1">
      <alignment horizontal="center" vertical="center" wrapText="1" readingOrder="1"/>
    </xf>
    <xf numFmtId="0" fontId="16" fillId="10" borderId="11" xfId="0" applyFont="1" applyFill="1" applyBorder="1" applyAlignment="1">
      <alignment horizontal="center" vertical="center" wrapText="1" readingOrder="1"/>
    </xf>
    <xf numFmtId="2" fontId="15" fillId="10" borderId="11" xfId="0" applyNumberFormat="1" applyFont="1" applyFill="1" applyBorder="1" applyAlignment="1">
      <alignment horizontal="center" vertical="center" wrapText="1" readingOrder="1"/>
    </xf>
    <xf numFmtId="44" fontId="15" fillId="10" borderId="12" xfId="0" applyNumberFormat="1" applyFont="1" applyFill="1" applyBorder="1" applyAlignment="1">
      <alignment horizontal="center" vertical="center" wrapText="1" readingOrder="1"/>
    </xf>
    <xf numFmtId="4" fontId="15" fillId="10" borderId="11" xfId="0" applyNumberFormat="1" applyFont="1" applyFill="1" applyBorder="1" applyAlignment="1">
      <alignment horizontal="center" vertical="center" wrapText="1" readingOrder="1"/>
    </xf>
    <xf numFmtId="0" fontId="15" fillId="10" borderId="11" xfId="0" applyFont="1" applyFill="1" applyBorder="1" applyAlignment="1">
      <alignment horizontal="center" vertical="center" wrapText="1" readingOrder="1"/>
    </xf>
    <xf numFmtId="0" fontId="15" fillId="4" borderId="1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0" xfId="0" applyFont="1" applyFill="1" applyBorder="1" applyAlignment="1">
      <alignment horizontal="center" vertical="center" wrapText="1" readingOrder="1"/>
    </xf>
    <xf numFmtId="0" fontId="16" fillId="4" borderId="11" xfId="0" applyFont="1" applyFill="1" applyBorder="1" applyAlignment="1">
      <alignment horizontal="center" vertical="center" wrapText="1" readingOrder="1"/>
    </xf>
    <xf numFmtId="2" fontId="15" fillId="4" borderId="11" xfId="0" applyNumberFormat="1" applyFont="1" applyFill="1" applyBorder="1" applyAlignment="1">
      <alignment horizontal="center" vertical="center" wrapText="1" readingOrder="1"/>
    </xf>
    <xf numFmtId="44" fontId="15" fillId="4" borderId="12" xfId="0" applyNumberFormat="1" applyFont="1" applyFill="1" applyBorder="1" applyAlignment="1">
      <alignment horizontal="center" vertical="center" wrapText="1" readingOrder="1"/>
    </xf>
    <xf numFmtId="4" fontId="15" fillId="4" borderId="11" xfId="0" applyNumberFormat="1" applyFont="1" applyFill="1" applyBorder="1" applyAlignment="1">
      <alignment horizontal="center" vertical="center" wrapText="1" readingOrder="1"/>
    </xf>
    <xf numFmtId="0" fontId="15" fillId="11" borderId="11"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4" fontId="15" fillId="11" borderId="11" xfId="0" applyNumberFormat="1" applyFont="1" applyFill="1" applyBorder="1" applyAlignment="1">
      <alignment horizontal="center" vertical="center" wrapText="1" readingOrder="1"/>
    </xf>
    <xf numFmtId="44" fontId="15" fillId="11" borderId="12" xfId="0" applyNumberFormat="1" applyFont="1" applyFill="1" applyBorder="1" applyAlignment="1">
      <alignment horizontal="center" vertical="center" wrapText="1" readingOrder="1"/>
    </xf>
    <xf numFmtId="2" fontId="15" fillId="11" borderId="11" xfId="0" applyNumberFormat="1" applyFont="1" applyFill="1" applyBorder="1" applyAlignment="1">
      <alignment horizontal="center" vertical="center" wrapText="1" readingOrder="1"/>
    </xf>
    <xf numFmtId="0" fontId="15" fillId="12" borderId="11"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5" fillId="12" borderId="11" xfId="0" applyFont="1" applyFill="1" applyBorder="1" applyAlignment="1">
      <alignment horizontal="center" vertical="center" wrapText="1" readingOrder="1"/>
    </xf>
    <xf numFmtId="44" fontId="15" fillId="12" borderId="12" xfId="0" applyNumberFormat="1" applyFont="1" applyFill="1" applyBorder="1" applyAlignment="1">
      <alignment horizontal="center" vertical="center" wrapText="1" readingOrder="1"/>
    </xf>
    <xf numFmtId="0" fontId="15" fillId="10" borderId="32"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4" borderId="32" xfId="0" applyFont="1" applyFill="1" applyBorder="1" applyAlignment="1">
      <alignment vertical="center" wrapText="1"/>
    </xf>
    <xf numFmtId="0" fontId="0" fillId="0" borderId="0" xfId="0"/>
    <xf numFmtId="3" fontId="7" fillId="0" borderId="11" xfId="0" applyNumberFormat="1" applyFont="1" applyBorder="1" applyAlignment="1">
      <alignment horizontal="center" vertical="center"/>
    </xf>
    <xf numFmtId="3" fontId="9" fillId="4" borderId="10" xfId="0" applyNumberFormat="1" applyFont="1" applyFill="1" applyBorder="1" applyAlignment="1" applyProtection="1">
      <alignment horizontal="center" vertical="center" wrapText="1" readingOrder="1"/>
      <protection locked="0"/>
    </xf>
    <xf numFmtId="164" fontId="9" fillId="4" borderId="11" xfId="0" applyNumberFormat="1" applyFont="1" applyFill="1" applyBorder="1" applyAlignment="1" applyProtection="1">
      <alignment horizontal="center" vertical="center" wrapText="1" readingOrder="1"/>
      <protection locked="0"/>
    </xf>
    <xf numFmtId="3" fontId="9" fillId="6" borderId="11" xfId="0" applyNumberFormat="1" applyFont="1" applyFill="1" applyBorder="1" applyAlignment="1" applyProtection="1">
      <alignment horizontal="center" vertical="center" wrapText="1" readingOrder="1"/>
      <protection locked="0"/>
    </xf>
    <xf numFmtId="164" fontId="9" fillId="6" borderId="11" xfId="0" applyNumberFormat="1" applyFont="1" applyFill="1" applyBorder="1" applyAlignment="1" applyProtection="1">
      <alignment horizontal="center" vertical="center" wrapText="1" readingOrder="1"/>
      <protection locked="0"/>
    </xf>
    <xf numFmtId="3" fontId="9" fillId="4" borderId="11" xfId="0" applyNumberFormat="1" applyFont="1" applyFill="1" applyBorder="1" applyAlignment="1" applyProtection="1">
      <alignment horizontal="center" vertical="center" wrapText="1" readingOrder="1"/>
      <protection locked="0"/>
    </xf>
    <xf numFmtId="3" fontId="9" fillId="4" borderId="13" xfId="0" applyNumberFormat="1" applyFont="1" applyFill="1" applyBorder="1" applyAlignment="1" applyProtection="1">
      <alignment horizontal="center" vertical="center" wrapText="1" readingOrder="1"/>
      <protection locked="0"/>
    </xf>
    <xf numFmtId="0" fontId="15" fillId="4" borderId="1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0" xfId="0" applyFont="1" applyFill="1" applyBorder="1" applyAlignment="1">
      <alignment horizontal="center" vertical="center" wrapText="1" readingOrder="1"/>
    </xf>
    <xf numFmtId="0" fontId="15" fillId="4" borderId="3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6" fillId="4" borderId="11" xfId="0" applyFont="1" applyFill="1" applyBorder="1" applyAlignment="1">
      <alignment horizontal="center" vertical="center" wrapText="1" readingOrder="1"/>
    </xf>
    <xf numFmtId="44" fontId="15" fillId="4" borderId="12" xfId="0" applyNumberFormat="1" applyFont="1" applyFill="1" applyBorder="1" applyAlignment="1">
      <alignment horizontal="center" vertical="center" wrapText="1" readingOrder="1"/>
    </xf>
    <xf numFmtId="4" fontId="15" fillId="4" borderId="11" xfId="0" applyNumberFormat="1" applyFont="1" applyFill="1" applyBorder="1" applyAlignment="1">
      <alignment horizontal="center" vertical="center" wrapText="1" readingOrder="1"/>
    </xf>
    <xf numFmtId="164" fontId="9" fillId="8" borderId="21" xfId="0" applyNumberFormat="1" applyFont="1" applyFill="1" applyBorder="1" applyAlignment="1" applyProtection="1">
      <alignment horizontal="center" vertical="center"/>
      <protection locked="0"/>
    </xf>
    <xf numFmtId="3" fontId="9" fillId="8" borderId="21" xfId="0" applyNumberFormat="1" applyFont="1" applyFill="1" applyBorder="1" applyAlignment="1" applyProtection="1">
      <alignment horizontal="center" vertical="center"/>
      <protection locked="0"/>
    </xf>
    <xf numFmtId="165" fontId="0" fillId="0" borderId="0" xfId="0" applyNumberFormat="1"/>
    <xf numFmtId="0" fontId="15" fillId="4" borderId="11" xfId="0" applyFont="1" applyFill="1" applyBorder="1" applyAlignment="1">
      <alignment vertical="center" wrapText="1"/>
    </xf>
    <xf numFmtId="0" fontId="15" fillId="11" borderId="11" xfId="0" applyFont="1" applyFill="1" applyBorder="1" applyAlignment="1">
      <alignment vertical="center" wrapText="1"/>
    </xf>
    <xf numFmtId="0" fontId="15" fillId="10" borderId="11" xfId="0" applyFont="1" applyFill="1" applyBorder="1" applyAlignment="1">
      <alignment vertical="center" wrapText="1"/>
    </xf>
    <xf numFmtId="0" fontId="18" fillId="10" borderId="11" xfId="0" applyFont="1" applyFill="1" applyBorder="1" applyAlignment="1">
      <alignment horizontal="center" vertical="center" wrapText="1"/>
    </xf>
    <xf numFmtId="0" fontId="20" fillId="2" borderId="0" xfId="0" applyFont="1" applyFill="1" applyAlignment="1" applyProtection="1">
      <alignment vertical="top"/>
      <protection locked="0"/>
    </xf>
    <xf numFmtId="0" fontId="20" fillId="2" borderId="0" xfId="0" applyFont="1" applyFill="1" applyAlignment="1" applyProtection="1">
      <alignment horizontal="right" vertical="top"/>
      <protection locked="0"/>
    </xf>
    <xf numFmtId="0" fontId="20" fillId="0" borderId="0" xfId="0" applyFont="1" applyProtection="1">
      <protection locked="0"/>
    </xf>
    <xf numFmtId="0" fontId="20" fillId="0" borderId="0" xfId="0" applyFont="1"/>
    <xf numFmtId="0" fontId="20" fillId="2" borderId="0" xfId="0" applyFont="1" applyFill="1" applyAlignment="1" applyProtection="1">
      <alignment horizontal="right" vertical="center"/>
      <protection locked="0"/>
    </xf>
    <xf numFmtId="0" fontId="20" fillId="2" borderId="0" xfId="0" applyFont="1" applyFill="1" applyAlignment="1" applyProtection="1">
      <alignment horizontal="center" vertical="center"/>
      <protection locked="0"/>
    </xf>
    <xf numFmtId="0" fontId="24" fillId="2" borderId="0" xfId="0" applyFont="1" applyFill="1" applyAlignment="1" applyProtection="1">
      <alignment horizontal="left" vertical="top" wrapText="1"/>
      <protection locked="0"/>
    </xf>
    <xf numFmtId="0" fontId="24" fillId="2" borderId="0" xfId="0" applyFont="1" applyFill="1" applyAlignment="1" applyProtection="1">
      <alignment horizontal="center" vertical="top" wrapText="1"/>
      <protection locked="0"/>
    </xf>
    <xf numFmtId="44" fontId="17" fillId="0" borderId="0" xfId="0" applyNumberFormat="1" applyFont="1" applyAlignment="1">
      <alignment horizontal="center"/>
    </xf>
    <xf numFmtId="0" fontId="17" fillId="0" borderId="0" xfId="0" applyFont="1" applyAlignment="1">
      <alignment horizontal="center"/>
    </xf>
    <xf numFmtId="44" fontId="0" fillId="0" borderId="0" xfId="0" applyNumberFormat="1" applyAlignment="1">
      <alignment horizontal="center"/>
    </xf>
    <xf numFmtId="0" fontId="11" fillId="3" borderId="6" xfId="0" applyFont="1" applyFill="1" applyBorder="1" applyAlignment="1" applyProtection="1">
      <alignment horizontal="center" vertical="center" wrapText="1" readingOrder="1"/>
      <protection locked="0"/>
    </xf>
    <xf numFmtId="0" fontId="11" fillId="3" borderId="7" xfId="0" applyFont="1" applyFill="1" applyBorder="1" applyAlignment="1" applyProtection="1">
      <alignment horizontal="center" vertical="center" wrapText="1" readingOrder="1"/>
      <protection locked="0"/>
    </xf>
    <xf numFmtId="0" fontId="11" fillId="3" borderId="8" xfId="0" applyFont="1" applyFill="1" applyBorder="1" applyAlignment="1" applyProtection="1">
      <alignment horizontal="center" vertical="center" wrapText="1" readingOrder="1"/>
      <protection locked="0"/>
    </xf>
    <xf numFmtId="0" fontId="11" fillId="3" borderId="9" xfId="0" applyFont="1" applyFill="1" applyBorder="1" applyAlignment="1" applyProtection="1">
      <alignment horizontal="center" vertical="center" wrapText="1" readingOrder="1"/>
      <protection locked="0"/>
    </xf>
    <xf numFmtId="0" fontId="20" fillId="2" borderId="0" xfId="0" applyFont="1" applyFill="1" applyAlignment="1" applyProtection="1">
      <alignment horizontal="left" vertical="top" wrapText="1"/>
      <protection locked="0"/>
    </xf>
    <xf numFmtId="0" fontId="23" fillId="2" borderId="0" xfId="0" applyFont="1" applyFill="1" applyAlignment="1" applyProtection="1">
      <alignment horizontal="left" vertical="top" wrapText="1"/>
      <protection locked="0"/>
    </xf>
    <xf numFmtId="0" fontId="21" fillId="2" borderId="0" xfId="2" applyFont="1" applyFill="1" applyBorder="1" applyAlignment="1" applyProtection="1">
      <alignment horizontal="left" vertical="center" wrapText="1"/>
      <protection locked="0"/>
    </xf>
    <xf numFmtId="0" fontId="26" fillId="0" borderId="0" xfId="0" applyFont="1" applyAlignment="1" applyProtection="1">
      <alignment horizontal="center" vertical="center" wrapText="1" readingOrder="1"/>
      <protection locked="0"/>
    </xf>
    <xf numFmtId="0" fontId="4" fillId="3" borderId="2" xfId="0" applyFont="1" applyFill="1" applyBorder="1" applyAlignment="1" applyProtection="1">
      <alignment horizontal="center" vertical="center" wrapText="1" readingOrder="1"/>
      <protection locked="0"/>
    </xf>
    <xf numFmtId="0" fontId="4" fillId="3" borderId="3" xfId="0" applyFont="1" applyFill="1" applyBorder="1" applyAlignment="1" applyProtection="1">
      <alignment horizontal="center" vertical="center" wrapText="1" readingOrder="1"/>
      <protection locked="0"/>
    </xf>
    <xf numFmtId="0" fontId="4" fillId="3" borderId="4" xfId="0" applyFont="1" applyFill="1" applyBorder="1" applyAlignment="1" applyProtection="1">
      <alignment horizontal="center" vertical="center" wrapText="1" readingOrder="1"/>
      <protection locked="0"/>
    </xf>
    <xf numFmtId="0" fontId="4" fillId="3" borderId="5" xfId="0" applyFont="1" applyFill="1" applyBorder="1" applyAlignment="1" applyProtection="1">
      <alignment horizontal="center" vertical="center" wrapText="1" readingOrder="1"/>
      <protection locked="0"/>
    </xf>
    <xf numFmtId="0" fontId="11" fillId="3" borderId="8"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3" borderId="7" xfId="0" applyFont="1" applyFill="1" applyBorder="1" applyAlignment="1">
      <alignment horizontal="center" vertical="center" wrapText="1" readingOrder="1"/>
    </xf>
    <xf numFmtId="0" fontId="11" fillId="3" borderId="11" xfId="0" applyFont="1" applyFill="1" applyBorder="1" applyAlignment="1">
      <alignment horizontal="center" vertical="center" wrapText="1" readingOrder="1"/>
    </xf>
    <xf numFmtId="0" fontId="11" fillId="4" borderId="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3" borderId="6" xfId="0" applyFont="1" applyFill="1" applyBorder="1" applyAlignment="1">
      <alignment horizontal="center" vertical="center" wrapText="1" readingOrder="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9" fillId="2"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5" fillId="11" borderId="33"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4" fillId="12" borderId="27" xfId="0" applyFont="1" applyFill="1" applyBorder="1" applyAlignment="1">
      <alignment horizontal="center" vertical="center" wrapText="1"/>
    </xf>
    <xf numFmtId="0" fontId="14" fillId="12" borderId="29"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15" fillId="12" borderId="33" xfId="0" applyFont="1" applyFill="1" applyBorder="1" applyAlignment="1">
      <alignment horizontal="center" vertical="center" wrapText="1"/>
    </xf>
    <xf numFmtId="0" fontId="15" fillId="12" borderId="35"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10" borderId="33"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0" fillId="0" borderId="0" xfId="0" applyAlignment="1">
      <alignment horizont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cellXfs>
  <cellStyles count="3">
    <cellStyle name="Encabezado 1" xfId="2" builtinId="1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PROYECTO\2022\PEI%20POM%20POA%202022\HERRAMIENTAS_PEI_POM_POA_MUNICIPALIDADES_202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0_Catalogo_Productos_2021-2025"/>
      <sheetName val="1_PEI_POM_APoblación "/>
      <sheetName val="2_Analisis_actores"/>
      <sheetName val="3_Disponibilidad Financiera"/>
      <sheetName val="4_POA "/>
      <sheetName val="5_Estructura programatica"/>
    </sheetNames>
    <sheetDataSet>
      <sheetData sheetId="0"/>
      <sheetData sheetId="1"/>
      <sheetData sheetId="2">
        <row r="23">
          <cell r="D23"/>
          <cell r="G23" t="str">
            <v xml:space="preserve">
4.2 Desarrollo social</v>
          </cell>
          <cell r="I23"/>
          <cell r="J23"/>
          <cell r="K23"/>
          <cell r="L23" t="str">
            <v xml:space="preserve">
Carreteras y caminos rurales
</v>
          </cell>
          <cell r="N23"/>
        </row>
        <row r="24">
          <cell r="N24"/>
        </row>
        <row r="25">
          <cell r="D25"/>
          <cell r="G25" t="str">
            <v xml:space="preserve">
4.2 Desarrollo social</v>
          </cell>
          <cell r="I25"/>
          <cell r="J25"/>
          <cell r="K25"/>
          <cell r="N25"/>
        </row>
        <row r="26">
          <cell r="D26"/>
          <cell r="G26" t="str">
            <v xml:space="preserve">
4.2 Desarrollo social</v>
          </cell>
          <cell r="I26"/>
          <cell r="J26"/>
          <cell r="K26"/>
          <cell r="N26"/>
        </row>
        <row r="30">
          <cell r="D30"/>
          <cell r="I30"/>
          <cell r="J30"/>
          <cell r="K30"/>
        </row>
        <row r="31">
          <cell r="B31" t="str">
            <v>Lograr la cobertura sanitaria universal, en particular la protección contra los riesgos financieros, el acceso a servicios de salud, esenciales de calidad y el acceso a medicamentos y vacunas seguras, eficaces, asequibles y de calidad para todos.</v>
          </cell>
          <cell r="C31" t="str">
            <v>PRODUCCION SIN RED ASOCIADA</v>
          </cell>
          <cell r="D31" t="str">
            <v>Sin Resultado</v>
          </cell>
          <cell r="H31" t="str">
            <v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(Acciones en materia de SALUD) </v>
          </cell>
          <cell r="I31"/>
          <cell r="J31"/>
          <cell r="K31"/>
          <cell r="L31" t="str">
            <v>Personas atendidas en servicios de consulta externa por enfermedades transmisibles y no transmisibles (infecciosas y parasitarias) (MSPAS)
Intervención de la municipalidad: 
Clinica y farmacias municipales</v>
          </cell>
          <cell r="M31" t="str">
            <v>Persona</v>
          </cell>
          <cell r="N31"/>
        </row>
        <row r="32">
          <cell r="B32" t="str">
            <v>Lograr la cobertura sanitaria universal, en particular la protección contra los riesgos financieros, el acceso a servicios de salud, esenciales de calidad y el acceso a medicamentos y vacunas seguras, eficaces, asequibles y de calidad para todos.</v>
          </cell>
          <cell r="C32" t="str">
            <v>PRODUCCION SIN RED ASOCIADA</v>
          </cell>
          <cell r="D32" t="str">
            <v>Sin Resultado</v>
          </cell>
          <cell r="I32"/>
          <cell r="J32"/>
          <cell r="K32"/>
          <cell r="M32" t="str">
            <v>Persona</v>
          </cell>
          <cell r="N32"/>
        </row>
        <row r="33">
          <cell r="B33"/>
          <cell r="C33"/>
          <cell r="D33" t="str">
            <v>Mantener la atención en los servicios de emergencia solicitados por la población a través de la dirección y coordinación de los mismos.</v>
          </cell>
          <cell r="G33"/>
          <cell r="H33"/>
          <cell r="I33"/>
          <cell r="J33"/>
          <cell r="K33"/>
          <cell r="L33" t="str">
            <v>Servicios de emergencia proporcionados a la población</v>
          </cell>
          <cell r="M33" t="str">
            <v>Persona</v>
          </cell>
          <cell r="N33"/>
        </row>
        <row r="35">
          <cell r="B35" t="str">
            <v>Para 2030, lograr la ordenación sostenible y el uso eficiente de los recursos naturales</v>
          </cell>
          <cell r="C35" t="str">
            <v>Para el 2024, se ha incrementado en 21 puntos porcentuales el  acceso a saneamiento básico en los hogares guatemaltecos (De 53.3% en 2014 a 74.3% en 2024).</v>
          </cell>
          <cell r="D35"/>
          <cell r="F35"/>
          <cell r="G35" t="str">
            <v>DESARROLLO SOCIAL</v>
          </cell>
          <cell r="H35" t="str">
            <v>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v>
          </cell>
          <cell r="I35"/>
          <cell r="J35" t="str">
            <v>Familias con servicios de alcantarillado</v>
          </cell>
          <cell r="K35"/>
          <cell r="L35"/>
          <cell r="M35" t="str">
            <v>mt</v>
          </cell>
          <cell r="N35"/>
        </row>
        <row r="41">
          <cell r="B41" t="str">
            <v>El 100.0% de los municipios cuentan con planes de ordenamiento territorial integral que se implementan satisfactoriamente.</v>
          </cell>
          <cell r="C41" t="str">
            <v>Al final del 2024 el 26.8 % de los municipios implementan los Planes de Desarrollo Municipal y Ordenamiento Territorial PDM-OT. (De 0% en 2018 a 26.88% en 2024)</v>
          </cell>
          <cell r="D41"/>
          <cell r="G41" t="str">
            <v>4.4 Estado responsable, transparente y efectivo</v>
          </cell>
          <cell r="H41" t="str">
            <v>4.4.2.5. Propiciar el fomento del desarrollo social, cultural, económico y territorial en un entorno que sea amigable con el medio ambiente, de tal manera que se garantice su sostenibilidad tanto para las presentes generaciones como para las futuras</v>
          </cell>
          <cell r="I41"/>
          <cell r="J41" t="str">
            <v xml:space="preserve"> Áreas con ordenamiento vial </v>
          </cell>
          <cell r="K41"/>
          <cell r="L41"/>
          <cell r="N41"/>
        </row>
        <row r="42">
          <cell r="D42"/>
          <cell r="I42"/>
          <cell r="J42" t="str">
            <v>Areas de espacio público gestionadas</v>
          </cell>
          <cell r="K42"/>
          <cell r="L42"/>
          <cell r="N42"/>
          <cell r="O42"/>
        </row>
        <row r="43">
          <cell r="D43"/>
          <cell r="I43"/>
          <cell r="K43"/>
          <cell r="L43"/>
          <cell r="N43"/>
          <cell r="O43"/>
        </row>
        <row r="44">
          <cell r="D44"/>
          <cell r="I44"/>
        </row>
        <row r="45">
          <cell r="B45" t="str">
            <v xml:space="preserve">Sin MED  </v>
          </cell>
          <cell r="C45" t="str">
            <v>Para el 2024, se ha disminuido en 26 puntos la tasa de delitos cometidos contra el patrimonio de las personas (De 56 en 2019 a 30.4 por cada cien mil habitantes en 2024)</v>
          </cell>
          <cell r="D45"/>
          <cell r="G45" t="str">
            <v>4.3 Gobernabilidad y seguridad en desarrollo</v>
          </cell>
          <cell r="H45" t="str">
            <v>4.3.2.3 Propiciar la disminución de la comisión de delitos, impulsando programas de prevención e instancias de resolución de conflictos.</v>
          </cell>
          <cell r="I45"/>
          <cell r="J45" t="str">
            <v xml:space="preserve">Jóvenes con participación en actividades de prevención de la violencia </v>
          </cell>
          <cell r="K45"/>
          <cell r="L45"/>
          <cell r="M45" t="str">
            <v>m²</v>
          </cell>
          <cell r="N45"/>
          <cell r="O45"/>
        </row>
        <row r="46">
          <cell r="D46"/>
          <cell r="I46"/>
        </row>
        <row r="70">
          <cell r="A70"/>
          <cell r="B70"/>
          <cell r="C70"/>
          <cell r="D70"/>
          <cell r="E70"/>
          <cell r="F70"/>
          <cell r="G70"/>
          <cell r="H70"/>
          <cell r="I70"/>
          <cell r="J70"/>
          <cell r="K70"/>
          <cell r="L70"/>
          <cell r="M70"/>
          <cell r="N70"/>
          <cell r="O70"/>
          <cell r="R70"/>
          <cell r="S70"/>
          <cell r="T70"/>
          <cell r="U70"/>
          <cell r="V70"/>
          <cell r="W70"/>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0"/>
  <sheetViews>
    <sheetView tabSelected="1" zoomScale="60" zoomScaleNormal="60" workbookViewId="0">
      <selection activeCell="F14" sqref="F14:F19"/>
    </sheetView>
  </sheetViews>
  <sheetFormatPr baseColWidth="10" defaultRowHeight="15" x14ac:dyDescent="0.25"/>
  <cols>
    <col min="1" max="1" width="27.7109375" style="23" customWidth="1"/>
    <col min="2" max="2" width="33.140625" style="23" customWidth="1"/>
    <col min="3" max="3" width="43.28515625" customWidth="1"/>
    <col min="4" max="4" width="51" customWidth="1"/>
    <col min="5" max="5" width="53.7109375" customWidth="1"/>
    <col min="6" max="6" width="57.140625" customWidth="1"/>
    <col min="7" max="7" width="17.7109375" customWidth="1"/>
    <col min="8" max="8" width="16.85546875" customWidth="1"/>
    <col min="9" max="9" width="61.5703125" customWidth="1"/>
    <col min="10" max="10" width="11.42578125" customWidth="1"/>
    <col min="11" max="11" width="35.5703125" customWidth="1"/>
    <col min="12" max="12" width="11.42578125" customWidth="1"/>
    <col min="13" max="13" width="56.7109375" customWidth="1"/>
    <col min="14" max="14" width="16.42578125" customWidth="1"/>
    <col min="15" max="15" width="18.28515625" customWidth="1"/>
    <col min="16" max="16" width="19" customWidth="1"/>
    <col min="17" max="17" width="19.7109375" customWidth="1"/>
    <col min="18" max="18" width="126" customWidth="1"/>
    <col min="19" max="19" width="17" customWidth="1"/>
    <col min="20" max="20" width="11.5703125" bestFit="1" customWidth="1"/>
    <col min="21" max="21" width="16.85546875" customWidth="1"/>
    <col min="22" max="22" width="32.7109375" customWidth="1"/>
    <col min="23" max="23" width="11.5703125" bestFit="1" customWidth="1"/>
    <col min="24" max="24" width="16.28515625" customWidth="1"/>
    <col min="25" max="25" width="12.5703125" customWidth="1"/>
    <col min="26" max="26" width="16.85546875" customWidth="1"/>
    <col min="27" max="27" width="11.5703125" bestFit="1" customWidth="1"/>
    <col min="28" max="28" width="16.7109375" customWidth="1"/>
    <col min="29" max="29" width="11.5703125" bestFit="1" customWidth="1"/>
    <col min="30" max="30" width="17" customWidth="1"/>
    <col min="31" max="31" width="20.85546875" customWidth="1"/>
    <col min="32" max="32" width="22" customWidth="1"/>
    <col min="33" max="33" width="11.5703125" bestFit="1" customWidth="1"/>
    <col min="34" max="34" width="17.28515625" customWidth="1"/>
    <col min="35" max="35" width="11.5703125" bestFit="1" customWidth="1"/>
    <col min="36" max="36" width="16.28515625" customWidth="1"/>
    <col min="37" max="37" width="11.5703125" bestFit="1" customWidth="1"/>
    <col min="38" max="38" width="16.7109375" bestFit="1" customWidth="1"/>
    <col min="39" max="39" width="11.5703125" bestFit="1" customWidth="1"/>
    <col min="40" max="40" width="16" customWidth="1"/>
    <col min="41" max="41" width="19.85546875" customWidth="1"/>
    <col min="42" max="42" width="24.7109375" customWidth="1"/>
    <col min="43" max="43" width="11.5703125" bestFit="1" customWidth="1"/>
    <col min="44" max="44" width="18.85546875" customWidth="1"/>
    <col min="45" max="45" width="13.42578125" customWidth="1"/>
    <col min="46" max="46" width="18" customWidth="1"/>
    <col min="47" max="47" width="16.85546875" customWidth="1"/>
    <col min="48" max="48" width="19.140625" customWidth="1"/>
    <col min="49" max="49" width="15.85546875" customWidth="1"/>
    <col min="50" max="50" width="16.42578125" customWidth="1"/>
    <col min="51" max="51" width="18.85546875" customWidth="1"/>
    <col min="52" max="52" width="23.85546875" customWidth="1"/>
  </cols>
  <sheetData>
    <row r="1" spans="1:52" ht="113.25" customHeight="1" x14ac:dyDescent="0.25">
      <c r="A1" s="165" t="s">
        <v>127</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row>
    <row r="2" spans="1:52" s="130" customFormat="1" ht="26.25" hidden="1" x14ac:dyDescent="0.4">
      <c r="A2" s="164" t="s">
        <v>0</v>
      </c>
      <c r="B2" s="164"/>
      <c r="C2" s="164"/>
      <c r="D2" s="127"/>
      <c r="E2" s="127"/>
      <c r="F2" s="127"/>
      <c r="G2" s="127"/>
      <c r="H2" s="127"/>
      <c r="I2" s="127"/>
      <c r="J2" s="127"/>
      <c r="K2" s="127"/>
      <c r="L2" s="127"/>
      <c r="M2" s="127"/>
      <c r="N2" s="127"/>
      <c r="O2" s="127"/>
      <c r="P2" s="127"/>
      <c r="Q2" s="127"/>
      <c r="R2" s="127"/>
      <c r="S2" s="127"/>
      <c r="T2" s="127"/>
      <c r="U2" s="128"/>
      <c r="V2" s="127"/>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row>
    <row r="3" spans="1:52" s="130" customFormat="1" ht="26.25" hidden="1" x14ac:dyDescent="0.4">
      <c r="A3" s="131" t="s">
        <v>1</v>
      </c>
      <c r="B3" s="131"/>
      <c r="C3" s="142" t="s">
        <v>2</v>
      </c>
      <c r="D3" s="142"/>
      <c r="E3" s="142"/>
      <c r="F3" s="142"/>
      <c r="G3" s="142"/>
      <c r="H3" s="142"/>
      <c r="I3" s="142"/>
      <c r="J3" s="142"/>
      <c r="K3" s="142"/>
      <c r="L3" s="142"/>
      <c r="M3" s="142"/>
      <c r="N3" s="142"/>
      <c r="O3" s="142"/>
      <c r="P3" s="142"/>
      <c r="Q3" s="142"/>
      <c r="R3" s="142"/>
      <c r="S3" s="142"/>
      <c r="T3" s="142"/>
      <c r="U3" s="142"/>
      <c r="V3" s="142"/>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row>
    <row r="4" spans="1:52" s="130" customFormat="1" ht="26.25" hidden="1" x14ac:dyDescent="0.4">
      <c r="A4" s="131">
        <v>5</v>
      </c>
      <c r="B4" s="131"/>
      <c r="C4" s="142" t="s">
        <v>124</v>
      </c>
      <c r="D4" s="142"/>
      <c r="E4" s="142"/>
      <c r="F4" s="142"/>
      <c r="G4" s="142"/>
      <c r="H4" s="142"/>
      <c r="I4" s="142"/>
      <c r="J4" s="142"/>
      <c r="K4" s="142"/>
      <c r="L4" s="142"/>
      <c r="M4" s="142"/>
      <c r="N4" s="142"/>
      <c r="O4" s="142"/>
      <c r="P4" s="142"/>
      <c r="Q4" s="142"/>
      <c r="R4" s="142"/>
      <c r="S4" s="142"/>
      <c r="T4" s="142"/>
      <c r="U4" s="142"/>
      <c r="V4" s="142"/>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row>
    <row r="5" spans="1:52" s="130" customFormat="1" ht="26.25" hidden="1" x14ac:dyDescent="0.4">
      <c r="A5" s="131">
        <v>8</v>
      </c>
      <c r="B5" s="131"/>
      <c r="C5" s="142" t="s">
        <v>3</v>
      </c>
      <c r="D5" s="142"/>
      <c r="E5" s="142"/>
      <c r="F5" s="142"/>
      <c r="G5" s="142"/>
      <c r="H5" s="142"/>
      <c r="I5" s="142"/>
      <c r="J5" s="142"/>
      <c r="K5" s="142"/>
      <c r="L5" s="142"/>
      <c r="M5" s="142"/>
      <c r="N5" s="142"/>
      <c r="O5" s="142"/>
      <c r="P5" s="142"/>
      <c r="Q5" s="142"/>
      <c r="R5" s="142"/>
      <c r="S5" s="142"/>
      <c r="T5" s="142"/>
      <c r="U5" s="142"/>
      <c r="V5" s="142"/>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row>
    <row r="6" spans="1:52" s="130" customFormat="1" ht="26.25" hidden="1" x14ac:dyDescent="0.4">
      <c r="A6" s="131">
        <v>9</v>
      </c>
      <c r="B6" s="131"/>
      <c r="C6" s="142" t="s">
        <v>125</v>
      </c>
      <c r="D6" s="142"/>
      <c r="E6" s="142"/>
      <c r="F6" s="142"/>
      <c r="G6" s="142"/>
      <c r="H6" s="142"/>
      <c r="I6" s="142"/>
      <c r="J6" s="142"/>
      <c r="K6" s="142"/>
      <c r="L6" s="142"/>
      <c r="M6" s="142"/>
      <c r="N6" s="142"/>
      <c r="O6" s="142"/>
      <c r="P6" s="142"/>
      <c r="Q6" s="142"/>
      <c r="R6" s="142"/>
      <c r="S6" s="142"/>
      <c r="T6" s="142"/>
      <c r="U6" s="142"/>
      <c r="V6" s="142"/>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row>
    <row r="7" spans="1:52" s="130" customFormat="1" ht="26.25" hidden="1" x14ac:dyDescent="0.4">
      <c r="A7" s="131">
        <v>10</v>
      </c>
      <c r="B7" s="131"/>
      <c r="C7" s="142" t="s">
        <v>4</v>
      </c>
      <c r="D7" s="142"/>
      <c r="E7" s="142"/>
      <c r="F7" s="142"/>
      <c r="G7" s="142"/>
      <c r="H7" s="142"/>
      <c r="I7" s="142"/>
      <c r="J7" s="142"/>
      <c r="K7" s="142"/>
      <c r="L7" s="142"/>
      <c r="M7" s="142"/>
      <c r="N7" s="142"/>
      <c r="O7" s="142"/>
      <c r="P7" s="142"/>
      <c r="Q7" s="142"/>
      <c r="R7" s="142"/>
      <c r="S7" s="142"/>
      <c r="T7" s="142"/>
      <c r="U7" s="142"/>
      <c r="V7" s="142"/>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row>
    <row r="8" spans="1:52" s="130" customFormat="1" ht="26.25" hidden="1" x14ac:dyDescent="0.4">
      <c r="A8" s="132">
        <v>11</v>
      </c>
      <c r="B8" s="132"/>
      <c r="C8" s="143" t="s">
        <v>5</v>
      </c>
      <c r="D8" s="143"/>
      <c r="E8" s="143"/>
      <c r="F8" s="143"/>
      <c r="G8" s="143"/>
      <c r="H8" s="143"/>
      <c r="I8" s="143"/>
      <c r="J8" s="143"/>
      <c r="K8" s="143"/>
      <c r="L8" s="143"/>
      <c r="M8" s="143"/>
      <c r="N8" s="143"/>
      <c r="O8" s="143"/>
      <c r="P8" s="143"/>
      <c r="Q8" s="143"/>
      <c r="R8" s="143"/>
      <c r="S8" s="133"/>
      <c r="T8" s="134"/>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row>
    <row r="9" spans="1:52" s="130" customFormat="1" ht="26.25" hidden="1" x14ac:dyDescent="0.4">
      <c r="A9" s="144" t="s">
        <v>126</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29"/>
      <c r="AR9" s="129"/>
      <c r="AS9" s="129"/>
      <c r="AT9" s="129"/>
      <c r="AU9" s="129"/>
      <c r="AV9" s="129"/>
      <c r="AW9" s="129"/>
      <c r="AX9" s="129"/>
      <c r="AY9" s="129"/>
      <c r="AZ9" s="129"/>
    </row>
    <row r="10" spans="1:52" ht="34.5" customHeight="1" thickBot="1" x14ac:dyDescent="0.3">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1"/>
      <c r="AR10" s="1"/>
      <c r="AS10" s="1"/>
      <c r="AT10" s="1"/>
      <c r="AU10" s="1"/>
      <c r="AV10" s="1"/>
      <c r="AW10" s="1"/>
      <c r="AX10" s="1"/>
      <c r="AY10" s="1"/>
      <c r="AZ10" s="1"/>
    </row>
    <row r="11" spans="1:52" ht="47.25" thickBot="1" x14ac:dyDescent="0.3">
      <c r="A11" s="145" t="s">
        <v>88</v>
      </c>
      <c r="B11" s="145"/>
      <c r="C11" s="145"/>
      <c r="D11" s="145"/>
      <c r="E11" s="145"/>
      <c r="F11" s="145"/>
      <c r="G11" s="145"/>
      <c r="H11" s="145"/>
      <c r="I11" s="145"/>
      <c r="J11" s="145"/>
      <c r="K11" s="145"/>
      <c r="L11" s="145"/>
      <c r="M11" s="145"/>
      <c r="N11" s="145"/>
      <c r="O11" s="145"/>
      <c r="P11" s="145"/>
      <c r="Q11" s="145"/>
      <c r="R11" s="145"/>
      <c r="S11" s="145"/>
      <c r="T11" s="145"/>
      <c r="U11" s="146" t="s">
        <v>119</v>
      </c>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8"/>
      <c r="AS11" s="148"/>
      <c r="AT11" s="148"/>
      <c r="AU11" s="148"/>
      <c r="AV11" s="148"/>
      <c r="AW11" s="148"/>
      <c r="AX11" s="148"/>
      <c r="AY11" s="148"/>
      <c r="AZ11" s="149"/>
    </row>
    <row r="12" spans="1:52" ht="15.75" x14ac:dyDescent="0.25">
      <c r="A12" s="152" t="s">
        <v>66</v>
      </c>
      <c r="B12" s="156" t="s">
        <v>6</v>
      </c>
      <c r="C12" s="156" t="s">
        <v>7</v>
      </c>
      <c r="D12" s="156" t="s">
        <v>8</v>
      </c>
      <c r="E12" s="156" t="s">
        <v>9</v>
      </c>
      <c r="F12" s="156" t="s">
        <v>10</v>
      </c>
      <c r="G12" s="156"/>
      <c r="H12" s="156" t="s">
        <v>11</v>
      </c>
      <c r="I12" s="159" t="s">
        <v>12</v>
      </c>
      <c r="J12" s="161" t="s">
        <v>13</v>
      </c>
      <c r="K12" s="162"/>
      <c r="L12" s="162"/>
      <c r="M12" s="162"/>
      <c r="N12" s="162"/>
      <c r="O12" s="162"/>
      <c r="P12" s="163"/>
      <c r="Q12" s="158" t="s">
        <v>14</v>
      </c>
      <c r="R12" s="154"/>
      <c r="S12" s="154"/>
      <c r="T12" s="154"/>
      <c r="U12" s="154" t="s">
        <v>15</v>
      </c>
      <c r="V12" s="150" t="s">
        <v>16</v>
      </c>
      <c r="W12" s="138" t="s">
        <v>17</v>
      </c>
      <c r="X12" s="139"/>
      <c r="Y12" s="139"/>
      <c r="Z12" s="139"/>
      <c r="AA12" s="139"/>
      <c r="AB12" s="139"/>
      <c r="AC12" s="139"/>
      <c r="AD12" s="139"/>
      <c r="AE12" s="139"/>
      <c r="AF12" s="140"/>
      <c r="AG12" s="138" t="s">
        <v>18</v>
      </c>
      <c r="AH12" s="139"/>
      <c r="AI12" s="139"/>
      <c r="AJ12" s="139"/>
      <c r="AK12" s="139"/>
      <c r="AL12" s="139"/>
      <c r="AM12" s="139"/>
      <c r="AN12" s="139"/>
      <c r="AO12" s="139"/>
      <c r="AP12" s="140"/>
      <c r="AQ12" s="141" t="s">
        <v>19</v>
      </c>
      <c r="AR12" s="139"/>
      <c r="AS12" s="139"/>
      <c r="AT12" s="139"/>
      <c r="AU12" s="139"/>
      <c r="AV12" s="139"/>
      <c r="AW12" s="139"/>
      <c r="AX12" s="139"/>
      <c r="AY12" s="139"/>
      <c r="AZ12" s="140"/>
    </row>
    <row r="13" spans="1:52" ht="78.75" x14ac:dyDescent="0.25">
      <c r="A13" s="153"/>
      <c r="B13" s="157"/>
      <c r="C13" s="157"/>
      <c r="D13" s="157"/>
      <c r="E13" s="157"/>
      <c r="F13" s="33" t="s">
        <v>20</v>
      </c>
      <c r="G13" s="33" t="s">
        <v>21</v>
      </c>
      <c r="H13" s="157"/>
      <c r="I13" s="160"/>
      <c r="J13" s="34" t="s">
        <v>22</v>
      </c>
      <c r="K13" s="35" t="s">
        <v>23</v>
      </c>
      <c r="L13" s="35" t="s">
        <v>22</v>
      </c>
      <c r="M13" s="35" t="s">
        <v>24</v>
      </c>
      <c r="N13" s="35" t="s">
        <v>25</v>
      </c>
      <c r="O13" s="35" t="s">
        <v>113</v>
      </c>
      <c r="P13" s="36" t="s">
        <v>112</v>
      </c>
      <c r="Q13" s="37" t="s">
        <v>26</v>
      </c>
      <c r="R13" s="38" t="s">
        <v>27</v>
      </c>
      <c r="S13" s="38" t="s">
        <v>28</v>
      </c>
      <c r="T13" s="38" t="s">
        <v>29</v>
      </c>
      <c r="U13" s="155"/>
      <c r="V13" s="151"/>
      <c r="W13" s="39" t="s">
        <v>30</v>
      </c>
      <c r="X13" s="40" t="s">
        <v>31</v>
      </c>
      <c r="Y13" s="41" t="s">
        <v>32</v>
      </c>
      <c r="Z13" s="41" t="s">
        <v>33</v>
      </c>
      <c r="AA13" s="40" t="s">
        <v>34</v>
      </c>
      <c r="AB13" s="40" t="s">
        <v>35</v>
      </c>
      <c r="AC13" s="41" t="s">
        <v>36</v>
      </c>
      <c r="AD13" s="41" t="s">
        <v>37</v>
      </c>
      <c r="AE13" s="38" t="s">
        <v>38</v>
      </c>
      <c r="AF13" s="42" t="s">
        <v>39</v>
      </c>
      <c r="AG13" s="39" t="s">
        <v>40</v>
      </c>
      <c r="AH13" s="40" t="s">
        <v>41</v>
      </c>
      <c r="AI13" s="41" t="s">
        <v>42</v>
      </c>
      <c r="AJ13" s="41" t="s">
        <v>43</v>
      </c>
      <c r="AK13" s="40" t="s">
        <v>44</v>
      </c>
      <c r="AL13" s="40" t="s">
        <v>45</v>
      </c>
      <c r="AM13" s="41" t="s">
        <v>46</v>
      </c>
      <c r="AN13" s="41" t="s">
        <v>47</v>
      </c>
      <c r="AO13" s="38" t="s">
        <v>38</v>
      </c>
      <c r="AP13" s="42" t="s">
        <v>39</v>
      </c>
      <c r="AQ13" s="43" t="s">
        <v>48</v>
      </c>
      <c r="AR13" s="40" t="s">
        <v>49</v>
      </c>
      <c r="AS13" s="41" t="s">
        <v>50</v>
      </c>
      <c r="AT13" s="41" t="s">
        <v>51</v>
      </c>
      <c r="AU13" s="40" t="s">
        <v>52</v>
      </c>
      <c r="AV13" s="40" t="s">
        <v>53</v>
      </c>
      <c r="AW13" s="41" t="s">
        <v>54</v>
      </c>
      <c r="AX13" s="41" t="s">
        <v>55</v>
      </c>
      <c r="AY13" s="38" t="s">
        <v>38</v>
      </c>
      <c r="AZ13" s="42" t="s">
        <v>39</v>
      </c>
    </row>
    <row r="14" spans="1:52" ht="99.95" customHeight="1" x14ac:dyDescent="0.25">
      <c r="A14" s="190" t="s">
        <v>111</v>
      </c>
      <c r="B14" s="195" t="s">
        <v>120</v>
      </c>
      <c r="C14" s="196" t="s">
        <v>121</v>
      </c>
      <c r="D14" s="195" t="s">
        <v>122</v>
      </c>
      <c r="E14" s="68" t="str">
        <f>IF('[1]1_PEI_POM_APoblación '!D23=0,"",'[1]1_PEI_POM_APoblación '!D23)</f>
        <v/>
      </c>
      <c r="F14" s="196" t="s">
        <v>116</v>
      </c>
      <c r="G14" s="125"/>
      <c r="H14" s="68" t="str">
        <f>IF('[1]1_PEI_POM_APoblación '!G23=0,"",'[1]1_PEI_POM_APoblación '!G23)</f>
        <v xml:space="preserve">
4.2 Desarrollo social</v>
      </c>
      <c r="I14" s="192"/>
      <c r="J14" s="69" t="str">
        <f>IF('[1]1_PEI_POM_APoblación '!I23=0,"",'[1]1_PEI_POM_APoblación '!I23)</f>
        <v/>
      </c>
      <c r="K14" s="68" t="str">
        <f>IF('[1]1_PEI_POM_APoblación '!J23=0,"",'[1]1_PEI_POM_APoblación '!J23)</f>
        <v/>
      </c>
      <c r="L14" s="68" t="str">
        <f>IF('[1]1_PEI_POM_APoblación '!K23=0,"",'[1]1_PEI_POM_APoblación '!K23)</f>
        <v/>
      </c>
      <c r="M14" s="196" t="str">
        <f>IF('[1]1_PEI_POM_APoblación '!L23=0,"",'[1]1_PEI_POM_APoblación '!L23)</f>
        <v xml:space="preserve">
Carreteras y caminos rurales
</v>
      </c>
      <c r="N14" s="68" t="s">
        <v>68</v>
      </c>
      <c r="O14" s="68" t="str">
        <f>IF('[1]1_PEI_POM_APoblación '!N23=0,"",'[1]1_PEI_POM_APoblación '!N23)</f>
        <v/>
      </c>
      <c r="P14" s="70"/>
      <c r="Q14" s="71"/>
      <c r="R14" s="72" t="s">
        <v>67</v>
      </c>
      <c r="S14" s="72">
        <v>255932</v>
      </c>
      <c r="T14" s="72">
        <v>358</v>
      </c>
      <c r="U14" s="75">
        <v>40000</v>
      </c>
      <c r="V14" s="74">
        <v>1000</v>
      </c>
      <c r="W14" s="44"/>
      <c r="X14" s="45"/>
      <c r="Y14" s="46"/>
      <c r="Z14" s="47"/>
      <c r="AA14" s="48"/>
      <c r="AB14" s="45"/>
      <c r="AC14" s="46"/>
      <c r="AD14" s="47"/>
      <c r="AE14" s="2"/>
      <c r="AF14" s="3"/>
      <c r="AG14" s="44"/>
      <c r="AH14" s="45"/>
      <c r="AI14" s="46"/>
      <c r="AJ14" s="47"/>
      <c r="AK14" s="48"/>
      <c r="AL14" s="45"/>
      <c r="AM14" s="46"/>
      <c r="AN14" s="47"/>
      <c r="AO14" s="2"/>
      <c r="AP14" s="3"/>
      <c r="AQ14" s="49"/>
      <c r="AR14" s="45"/>
      <c r="AS14" s="46"/>
      <c r="AT14" s="47"/>
      <c r="AU14" s="48"/>
      <c r="AV14" s="45"/>
      <c r="AW14" s="46"/>
      <c r="AX14" s="47"/>
      <c r="AY14" s="2"/>
      <c r="AZ14" s="3"/>
    </row>
    <row r="15" spans="1:52" ht="124.5" customHeight="1" x14ac:dyDescent="0.25">
      <c r="A15" s="190"/>
      <c r="B15" s="195"/>
      <c r="C15" s="195"/>
      <c r="D15" s="195"/>
      <c r="E15" s="68"/>
      <c r="F15" s="195"/>
      <c r="G15" s="125"/>
      <c r="H15" s="68"/>
      <c r="I15" s="192"/>
      <c r="J15" s="69"/>
      <c r="K15" s="68"/>
      <c r="L15" s="68"/>
      <c r="M15" s="195"/>
      <c r="N15" s="68" t="s">
        <v>58</v>
      </c>
      <c r="O15" s="68" t="str">
        <f>IF('[1]1_PEI_POM_APoblación '!N24=0,"",'[1]1_PEI_POM_APoblación '!N24)</f>
        <v/>
      </c>
      <c r="P15" s="70"/>
      <c r="Q15" s="71"/>
      <c r="R15" s="72" t="s">
        <v>79</v>
      </c>
      <c r="S15" s="72">
        <v>255299</v>
      </c>
      <c r="T15" s="72">
        <v>373</v>
      </c>
      <c r="U15" s="73">
        <v>45</v>
      </c>
      <c r="V15" s="74">
        <v>1000</v>
      </c>
      <c r="W15" s="44"/>
      <c r="X15" s="45"/>
      <c r="Y15" s="46"/>
      <c r="Z15" s="47"/>
      <c r="AA15" s="48"/>
      <c r="AB15" s="45"/>
      <c r="AC15" s="46"/>
      <c r="AD15" s="47"/>
      <c r="AE15" s="2"/>
      <c r="AF15" s="3"/>
      <c r="AG15" s="44"/>
      <c r="AH15" s="45"/>
      <c r="AI15" s="46"/>
      <c r="AJ15" s="47"/>
      <c r="AK15" s="48"/>
      <c r="AL15" s="45"/>
      <c r="AM15" s="46"/>
      <c r="AN15" s="47"/>
      <c r="AO15" s="2"/>
      <c r="AP15" s="3"/>
      <c r="AQ15" s="49"/>
      <c r="AR15" s="45"/>
      <c r="AS15" s="46"/>
      <c r="AT15" s="47"/>
      <c r="AU15" s="48"/>
      <c r="AV15" s="45"/>
      <c r="AW15" s="46"/>
      <c r="AX15" s="47"/>
      <c r="AY15" s="2"/>
      <c r="AZ15" s="3"/>
    </row>
    <row r="16" spans="1:52" ht="99.95" customHeight="1" x14ac:dyDescent="0.25">
      <c r="A16" s="190"/>
      <c r="B16" s="195"/>
      <c r="C16" s="195"/>
      <c r="D16" s="195"/>
      <c r="E16" s="68" t="str">
        <f>IF('[1]1_PEI_POM_APoblación '!D25=0,"",'[1]1_PEI_POM_APoblación '!D25)</f>
        <v/>
      </c>
      <c r="F16" s="195"/>
      <c r="G16" s="125"/>
      <c r="H16" s="68" t="str">
        <f>IF('[1]1_PEI_POM_APoblación '!G25=0,"",'[1]1_PEI_POM_APoblación '!G25)</f>
        <v xml:space="preserve">
4.2 Desarrollo social</v>
      </c>
      <c r="I16" s="192"/>
      <c r="J16" s="69" t="str">
        <f>IF('[1]1_PEI_POM_APoblación '!I25=0,"",'[1]1_PEI_POM_APoblación '!I25)</f>
        <v/>
      </c>
      <c r="K16" s="68" t="str">
        <f>IF('[1]1_PEI_POM_APoblación '!J25=0,"",'[1]1_PEI_POM_APoblación '!J25)</f>
        <v/>
      </c>
      <c r="L16" s="68" t="str">
        <f>IF('[1]1_PEI_POM_APoblación '!K25=0,"",'[1]1_PEI_POM_APoblación '!K25)</f>
        <v/>
      </c>
      <c r="M16" s="195"/>
      <c r="N16" s="68" t="s">
        <v>68</v>
      </c>
      <c r="O16" s="68" t="str">
        <f>IF('[1]1_PEI_POM_APoblación '!N25=0,"",'[1]1_PEI_POM_APoblación '!N25)</f>
        <v/>
      </c>
      <c r="P16" s="70"/>
      <c r="Q16" s="71"/>
      <c r="R16" s="72" t="s">
        <v>101</v>
      </c>
      <c r="S16" s="72">
        <v>290476</v>
      </c>
      <c r="T16" s="72">
        <v>399</v>
      </c>
      <c r="U16" s="75">
        <v>19214</v>
      </c>
      <c r="V16" s="74">
        <v>10935010</v>
      </c>
      <c r="W16" s="50"/>
      <c r="X16" s="51"/>
      <c r="Y16" s="52"/>
      <c r="Z16" s="53"/>
      <c r="AA16" s="54"/>
      <c r="AB16" s="51"/>
      <c r="AC16" s="52"/>
      <c r="AD16" s="53"/>
      <c r="AE16" s="2"/>
      <c r="AF16" s="3"/>
      <c r="AG16" s="50"/>
      <c r="AH16" s="51"/>
      <c r="AI16" s="52"/>
      <c r="AJ16" s="53"/>
      <c r="AK16" s="54"/>
      <c r="AL16" s="51"/>
      <c r="AM16" s="52"/>
      <c r="AN16" s="53"/>
      <c r="AO16" s="2"/>
      <c r="AP16" s="3"/>
      <c r="AQ16" s="55">
        <v>1000</v>
      </c>
      <c r="AR16" s="51">
        <v>2960000</v>
      </c>
      <c r="AS16" s="52">
        <v>2000</v>
      </c>
      <c r="AT16" s="53">
        <v>0</v>
      </c>
      <c r="AU16" s="54">
        <v>2710</v>
      </c>
      <c r="AV16" s="51">
        <v>0</v>
      </c>
      <c r="AW16" s="52">
        <v>3000</v>
      </c>
      <c r="AX16" s="53">
        <v>7975010</v>
      </c>
      <c r="AY16" s="2">
        <f>AQ16+AS16+AU16+AW16</f>
        <v>8710</v>
      </c>
      <c r="AZ16" s="3">
        <f>AR16+AT16+AV16+AX16</f>
        <v>10935010</v>
      </c>
    </row>
    <row r="17" spans="1:52" ht="99.95" customHeight="1" x14ac:dyDescent="0.25">
      <c r="A17" s="190"/>
      <c r="B17" s="195"/>
      <c r="C17" s="195"/>
      <c r="D17" s="195"/>
      <c r="E17" s="68" t="str">
        <f>IF('[1]1_PEI_POM_APoblación '!D26=0,"",'[1]1_PEI_POM_APoblación '!D26)</f>
        <v/>
      </c>
      <c r="F17" s="195"/>
      <c r="G17" s="125"/>
      <c r="H17" s="196" t="str">
        <f>IF('[1]1_PEI_POM_APoblación '!G26=0,"",'[1]1_PEI_POM_APoblación '!G26)</f>
        <v xml:space="preserve">
4.2 Desarrollo social</v>
      </c>
      <c r="I17" s="192"/>
      <c r="J17" s="69" t="str">
        <f>IF('[1]1_PEI_POM_APoblación '!I26=0,"",'[1]1_PEI_POM_APoblación '!I26)</f>
        <v/>
      </c>
      <c r="K17" s="68" t="str">
        <f>IF('[1]1_PEI_POM_APoblación '!J26=0,"",'[1]1_PEI_POM_APoblación '!J26)</f>
        <v/>
      </c>
      <c r="L17" s="68" t="str">
        <f>IF('[1]1_PEI_POM_APoblación '!K26=0,"",'[1]1_PEI_POM_APoblación '!K26)</f>
        <v/>
      </c>
      <c r="M17" s="195"/>
      <c r="N17" s="68" t="s">
        <v>68</v>
      </c>
      <c r="O17" s="68" t="str">
        <f>IF('[1]1_PEI_POM_APoblación '!N26=0,"",'[1]1_PEI_POM_APoblación '!N26)</f>
        <v/>
      </c>
      <c r="P17" s="70"/>
      <c r="Q17" s="71"/>
      <c r="R17" s="72" t="s">
        <v>89</v>
      </c>
      <c r="S17" s="72">
        <v>277716</v>
      </c>
      <c r="T17" s="72">
        <v>383</v>
      </c>
      <c r="U17" s="75">
        <v>2380</v>
      </c>
      <c r="V17" s="74">
        <v>20000</v>
      </c>
      <c r="W17" s="50"/>
      <c r="X17" s="51"/>
      <c r="Y17" s="52"/>
      <c r="Z17" s="53"/>
      <c r="AA17" s="54"/>
      <c r="AB17" s="51"/>
      <c r="AC17" s="52"/>
      <c r="AD17" s="53"/>
      <c r="AE17" s="2"/>
      <c r="AF17" s="3"/>
      <c r="AG17" s="50"/>
      <c r="AH17" s="51"/>
      <c r="AI17" s="52"/>
      <c r="AJ17" s="53"/>
      <c r="AK17" s="54"/>
      <c r="AL17" s="51"/>
      <c r="AM17" s="52"/>
      <c r="AN17" s="53"/>
      <c r="AO17" s="2"/>
      <c r="AP17" s="3"/>
      <c r="AQ17" s="55"/>
      <c r="AR17" s="51"/>
      <c r="AS17" s="52"/>
      <c r="AT17" s="53"/>
      <c r="AU17" s="54"/>
      <c r="AV17" s="51"/>
      <c r="AW17" s="52"/>
      <c r="AX17" s="53"/>
      <c r="AY17" s="2"/>
      <c r="AZ17" s="3"/>
    </row>
    <row r="18" spans="1:52" ht="113.25" customHeight="1" x14ac:dyDescent="0.25">
      <c r="A18" s="190"/>
      <c r="B18" s="195"/>
      <c r="C18" s="195"/>
      <c r="D18" s="195"/>
      <c r="E18" s="68"/>
      <c r="F18" s="195"/>
      <c r="G18" s="125"/>
      <c r="H18" s="195"/>
      <c r="I18" s="192"/>
      <c r="J18" s="69"/>
      <c r="K18" s="68"/>
      <c r="L18" s="68"/>
      <c r="M18" s="195"/>
      <c r="N18" s="68" t="s">
        <v>68</v>
      </c>
      <c r="O18" s="68"/>
      <c r="P18" s="70"/>
      <c r="Q18" s="71"/>
      <c r="R18" s="72" t="s">
        <v>93</v>
      </c>
      <c r="S18" s="72">
        <v>287805</v>
      </c>
      <c r="T18" s="72">
        <v>395</v>
      </c>
      <c r="U18" s="75">
        <v>2650</v>
      </c>
      <c r="V18" s="74">
        <v>1935600</v>
      </c>
      <c r="W18" s="50"/>
      <c r="X18" s="51"/>
      <c r="Y18" s="52">
        <v>300</v>
      </c>
      <c r="Z18" s="53">
        <v>387120</v>
      </c>
      <c r="AA18" s="54">
        <v>600</v>
      </c>
      <c r="AB18" s="51">
        <v>0</v>
      </c>
      <c r="AC18" s="52">
        <v>600</v>
      </c>
      <c r="AD18" s="53">
        <v>580680</v>
      </c>
      <c r="AE18" s="2">
        <f t="shared" ref="AE18:AF20" si="0">Y18+AA18+AC18</f>
        <v>1500</v>
      </c>
      <c r="AF18" s="3">
        <f t="shared" si="0"/>
        <v>967800</v>
      </c>
      <c r="AG18" s="50">
        <v>650</v>
      </c>
      <c r="AH18" s="51">
        <v>580680</v>
      </c>
      <c r="AI18" s="52">
        <v>500</v>
      </c>
      <c r="AJ18" s="53">
        <v>387120</v>
      </c>
      <c r="AK18" s="54"/>
      <c r="AL18" s="51"/>
      <c r="AM18" s="52"/>
      <c r="AN18" s="53"/>
      <c r="AO18" s="2">
        <f>AG18+AI18</f>
        <v>1150</v>
      </c>
      <c r="AP18" s="3">
        <f>AH18+AJ18</f>
        <v>967800</v>
      </c>
      <c r="AQ18" s="55"/>
      <c r="AR18" s="51"/>
      <c r="AS18" s="52"/>
      <c r="AT18" s="53"/>
      <c r="AU18" s="54"/>
      <c r="AV18" s="51"/>
      <c r="AW18" s="52"/>
      <c r="AX18" s="53"/>
      <c r="AY18" s="2"/>
      <c r="AZ18" s="3"/>
    </row>
    <row r="19" spans="1:52" ht="99.95" customHeight="1" x14ac:dyDescent="0.25">
      <c r="A19" s="190"/>
      <c r="B19" s="195"/>
      <c r="C19" s="195"/>
      <c r="D19" s="195"/>
      <c r="E19" s="68" t="str">
        <f>IF('[1]1_PEI_POM_APoblación '!D26=0,"",'[1]1_PEI_POM_APoblación '!D26)</f>
        <v/>
      </c>
      <c r="F19" s="197"/>
      <c r="G19" s="125"/>
      <c r="H19" s="195"/>
      <c r="I19" s="193"/>
      <c r="J19" s="69" t="str">
        <f>IF('[1]1_PEI_POM_APoblación '!I26=0,"",'[1]1_PEI_POM_APoblación '!I26)</f>
        <v/>
      </c>
      <c r="K19" s="68" t="str">
        <f>IF('[1]1_PEI_POM_APoblación '!J26=0,"",'[1]1_PEI_POM_APoblación '!J26)</f>
        <v/>
      </c>
      <c r="L19" s="68" t="str">
        <f>IF('[1]1_PEI_POM_APoblación '!K26=0,"",'[1]1_PEI_POM_APoblación '!K26)</f>
        <v/>
      </c>
      <c r="M19" s="197"/>
      <c r="N19" s="68" t="s">
        <v>68</v>
      </c>
      <c r="O19" s="68" t="str">
        <f>IF('[1]1_PEI_POM_APoblación '!N26=0,"",'[1]1_PEI_POM_APoblación '!N26)</f>
        <v/>
      </c>
      <c r="P19" s="70"/>
      <c r="Q19" s="71"/>
      <c r="R19" s="72" t="s">
        <v>102</v>
      </c>
      <c r="S19" s="72">
        <v>288806</v>
      </c>
      <c r="T19" s="72">
        <v>393</v>
      </c>
      <c r="U19" s="73">
        <v>704</v>
      </c>
      <c r="V19" s="74">
        <v>466950</v>
      </c>
      <c r="W19" s="44"/>
      <c r="X19" s="45"/>
      <c r="Y19" s="46">
        <v>200</v>
      </c>
      <c r="Z19" s="47">
        <v>93390</v>
      </c>
      <c r="AA19" s="48">
        <v>304</v>
      </c>
      <c r="AB19" s="45">
        <v>280170</v>
      </c>
      <c r="AC19" s="46">
        <v>200</v>
      </c>
      <c r="AD19" s="47">
        <v>93390</v>
      </c>
      <c r="AE19" s="2">
        <f t="shared" si="0"/>
        <v>704</v>
      </c>
      <c r="AF19" s="3">
        <f t="shared" si="0"/>
        <v>466950</v>
      </c>
      <c r="AG19" s="44"/>
      <c r="AH19" s="45"/>
      <c r="AI19" s="46"/>
      <c r="AJ19" s="47"/>
      <c r="AK19" s="48"/>
      <c r="AL19" s="45"/>
      <c r="AM19" s="46"/>
      <c r="AN19" s="47"/>
      <c r="AO19" s="2"/>
      <c r="AP19" s="3"/>
      <c r="AQ19" s="49"/>
      <c r="AR19" s="45"/>
      <c r="AS19" s="46"/>
      <c r="AT19" s="47"/>
      <c r="AU19" s="48"/>
      <c r="AV19" s="45"/>
      <c r="AW19" s="46"/>
      <c r="AX19" s="47"/>
      <c r="AY19" s="2"/>
      <c r="AZ19" s="3"/>
    </row>
    <row r="20" spans="1:52" ht="126.75" customHeight="1" x14ac:dyDescent="0.25">
      <c r="A20" s="190"/>
      <c r="B20" s="100"/>
      <c r="C20" s="197"/>
      <c r="D20" s="100"/>
      <c r="E20" s="68" t="str">
        <f>IF('[1]1_PEI_POM_APoblación '!D30=0,"",'[1]1_PEI_POM_APoblación '!D30)</f>
        <v/>
      </c>
      <c r="F20" s="126" t="s">
        <v>123</v>
      </c>
      <c r="G20" s="100"/>
      <c r="H20" s="195"/>
      <c r="I20" s="101"/>
      <c r="J20" s="69" t="str">
        <f>IF('[1]1_PEI_POM_APoblación '!I30=0,"",'[1]1_PEI_POM_APoblación '!I30)</f>
        <v/>
      </c>
      <c r="K20" s="68" t="str">
        <f>IF('[1]1_PEI_POM_APoblación '!J30=0,"",'[1]1_PEI_POM_APoblación '!J30)</f>
        <v/>
      </c>
      <c r="L20" s="68" t="str">
        <f>IF('[1]1_PEI_POM_APoblación '!K30=0,"",'[1]1_PEI_POM_APoblación '!K30)</f>
        <v/>
      </c>
      <c r="M20" s="100"/>
      <c r="N20" s="68" t="s">
        <v>75</v>
      </c>
      <c r="O20" s="68"/>
      <c r="P20" s="70"/>
      <c r="Q20" s="71"/>
      <c r="R20" s="72" t="s">
        <v>109</v>
      </c>
      <c r="S20" s="72">
        <v>290640</v>
      </c>
      <c r="T20" s="72">
        <v>403</v>
      </c>
      <c r="U20" s="76">
        <v>300</v>
      </c>
      <c r="V20" s="74">
        <v>350000</v>
      </c>
      <c r="W20" s="44"/>
      <c r="X20" s="45"/>
      <c r="Y20" s="46">
        <v>0</v>
      </c>
      <c r="Z20" s="47"/>
      <c r="AA20" s="48">
        <v>0</v>
      </c>
      <c r="AB20" s="45"/>
      <c r="AC20" s="46">
        <v>300</v>
      </c>
      <c r="AD20" s="47">
        <v>350000</v>
      </c>
      <c r="AE20" s="104">
        <f t="shared" si="0"/>
        <v>300</v>
      </c>
      <c r="AF20" s="3">
        <f t="shared" si="0"/>
        <v>350000</v>
      </c>
      <c r="AG20" s="44"/>
      <c r="AH20" s="45"/>
      <c r="AI20" s="46"/>
      <c r="AJ20" s="47"/>
      <c r="AK20" s="48"/>
      <c r="AL20" s="45"/>
      <c r="AM20" s="46"/>
      <c r="AN20" s="47"/>
      <c r="AO20" s="2"/>
      <c r="AP20" s="3"/>
      <c r="AQ20" s="49"/>
      <c r="AR20" s="45"/>
      <c r="AS20" s="46"/>
      <c r="AT20" s="47"/>
      <c r="AU20" s="48"/>
      <c r="AV20" s="45"/>
      <c r="AW20" s="46"/>
      <c r="AX20" s="47"/>
      <c r="AY20" s="2"/>
      <c r="AZ20" s="3"/>
    </row>
    <row r="21" spans="1:52" ht="220.5" customHeight="1" x14ac:dyDescent="0.25">
      <c r="A21" s="190"/>
      <c r="B21" s="68" t="s">
        <v>59</v>
      </c>
      <c r="C21" s="68" t="str">
        <f>IF('[1]1_PEI_POM_APoblación '!B31=0,"",'[1]1_PEI_POM_APoblación '!B31)</f>
        <v>Lograr la cobertura sanitaria universal, en particular la protección contra los riesgos financieros, el acceso a servicios de salud, esenciales de calidad y el acceso a medicamentos y vacunas seguras, eficaces, asequibles y de calidad para todos.</v>
      </c>
      <c r="D21" s="68" t="str">
        <f>IF('[1]1_PEI_POM_APoblación '!C31=0,"",'[1]1_PEI_POM_APoblación '!C31)</f>
        <v>PRODUCCION SIN RED ASOCIADA</v>
      </c>
      <c r="E21" s="68" t="str">
        <f>IF('[1]1_PEI_POM_APoblación '!D31=0,"",'[1]1_PEI_POM_APoblación '!D31)</f>
        <v>Sin Resultado</v>
      </c>
      <c r="F21" s="196" t="s">
        <v>118</v>
      </c>
      <c r="G21" s="68"/>
      <c r="H21" s="195"/>
      <c r="I21" s="194" t="str">
        <f>IF('[1]1_PEI_POM_APoblación '!H31=0,"",'[1]1_PEI_POM_APoblación '!H31)</f>
        <v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(Acciones en materia de SALUD) </v>
      </c>
      <c r="J21" s="69" t="str">
        <f>IF('[1]1_PEI_POM_APoblación '!I31=0,"",'[1]1_PEI_POM_APoblación '!I31)</f>
        <v/>
      </c>
      <c r="K21" s="68" t="str">
        <f>IF('[1]1_PEI_POM_APoblación '!J31=0,"",'[1]1_PEI_POM_APoblación '!J31)</f>
        <v/>
      </c>
      <c r="L21" s="68" t="str">
        <f>IF('[1]1_PEI_POM_APoblación '!K31=0,"",'[1]1_PEI_POM_APoblación '!K31)</f>
        <v/>
      </c>
      <c r="M21" s="196" t="str">
        <f>IF('[1]1_PEI_POM_APoblación '!L31=0,"",'[1]1_PEI_POM_APoblación '!L31)</f>
        <v>Personas atendidas en servicios de consulta externa por enfermedades transmisibles y no transmisibles (infecciosas y parasitarias) (MSPAS)
Intervención de la municipalidad: 
Clinica y farmacias municipales</v>
      </c>
      <c r="N21" s="68" t="str">
        <f>IF('[1]1_PEI_POM_APoblación '!M31=0,"",'[1]1_PEI_POM_APoblación '!M31)</f>
        <v>Persona</v>
      </c>
      <c r="O21" s="68" t="str">
        <f>IF('[1]1_PEI_POM_APoblación '!N31=0,"",'[1]1_PEI_POM_APoblación '!N31)</f>
        <v/>
      </c>
      <c r="P21" s="70"/>
      <c r="Q21" s="71"/>
      <c r="R21" s="72" t="s">
        <v>82</v>
      </c>
      <c r="S21" s="72">
        <v>273369</v>
      </c>
      <c r="T21" s="72">
        <v>369</v>
      </c>
      <c r="U21" s="75">
        <v>2280</v>
      </c>
      <c r="V21" s="74">
        <v>1000</v>
      </c>
      <c r="W21" s="44"/>
      <c r="X21" s="45"/>
      <c r="Y21" s="46"/>
      <c r="Z21" s="47"/>
      <c r="AA21" s="48"/>
      <c r="AB21" s="45"/>
      <c r="AC21" s="46"/>
      <c r="AD21" s="47"/>
      <c r="AE21" s="2"/>
      <c r="AF21" s="3"/>
      <c r="AG21" s="44"/>
      <c r="AH21" s="45"/>
      <c r="AI21" s="46"/>
      <c r="AJ21" s="47"/>
      <c r="AK21" s="48"/>
      <c r="AL21" s="45"/>
      <c r="AM21" s="46"/>
      <c r="AN21" s="47"/>
      <c r="AO21" s="2"/>
      <c r="AP21" s="3"/>
      <c r="AQ21" s="49"/>
      <c r="AR21" s="45"/>
      <c r="AS21" s="46"/>
      <c r="AT21" s="47"/>
      <c r="AU21" s="48"/>
      <c r="AV21" s="45"/>
      <c r="AW21" s="46"/>
      <c r="AX21" s="47"/>
      <c r="AY21" s="2"/>
      <c r="AZ21" s="3"/>
    </row>
    <row r="22" spans="1:52" ht="250.5" customHeight="1" x14ac:dyDescent="0.25">
      <c r="A22" s="190"/>
      <c r="B22" s="68" t="s">
        <v>59</v>
      </c>
      <c r="C22" s="68" t="str">
        <f>IF('[1]1_PEI_POM_APoblación '!B32=0,"",'[1]1_PEI_POM_APoblación '!B32)</f>
        <v>Lograr la cobertura sanitaria universal, en particular la protección contra los riesgos financieros, el acceso a servicios de salud, esenciales de calidad y el acceso a medicamentos y vacunas seguras, eficaces, asequibles y de calidad para todos.</v>
      </c>
      <c r="D22" s="68" t="str">
        <f>IF('[1]1_PEI_POM_APoblación '!C32=0,"",'[1]1_PEI_POM_APoblación '!C32)</f>
        <v>PRODUCCION SIN RED ASOCIADA</v>
      </c>
      <c r="E22" s="68" t="str">
        <f>IF('[1]1_PEI_POM_APoblación '!D32=0,"",'[1]1_PEI_POM_APoblación '!D32)</f>
        <v>Sin Resultado</v>
      </c>
      <c r="F22" s="195"/>
      <c r="G22" s="68"/>
      <c r="H22" s="197"/>
      <c r="I22" s="193"/>
      <c r="J22" s="69" t="str">
        <f>IF('[1]1_PEI_POM_APoblación '!I32=0,"",'[1]1_PEI_POM_APoblación '!I32)</f>
        <v/>
      </c>
      <c r="K22" s="68" t="str">
        <f>IF('[1]1_PEI_POM_APoblación '!J32=0,"",'[1]1_PEI_POM_APoblación '!J32)</f>
        <v/>
      </c>
      <c r="L22" s="68" t="str">
        <f>IF('[1]1_PEI_POM_APoblación '!K32=0,"",'[1]1_PEI_POM_APoblación '!K32)</f>
        <v/>
      </c>
      <c r="M22" s="197"/>
      <c r="N22" s="68" t="str">
        <f>IF('[1]1_PEI_POM_APoblación '!M32=0,"",'[1]1_PEI_POM_APoblación '!M32)</f>
        <v>Persona</v>
      </c>
      <c r="O22" s="68" t="str">
        <f>IF('[1]1_PEI_POM_APoblación '!N32=0,"",'[1]1_PEI_POM_APoblación '!N32)</f>
        <v/>
      </c>
      <c r="P22" s="70"/>
      <c r="Q22" s="71"/>
      <c r="R22" s="72" t="s">
        <v>83</v>
      </c>
      <c r="S22" s="72">
        <v>273362</v>
      </c>
      <c r="T22" s="72">
        <v>368</v>
      </c>
      <c r="U22" s="75">
        <v>4536</v>
      </c>
      <c r="V22" s="74">
        <v>1000</v>
      </c>
      <c r="W22" s="44"/>
      <c r="X22" s="45"/>
      <c r="Y22" s="46"/>
      <c r="Z22" s="47"/>
      <c r="AA22" s="48"/>
      <c r="AB22" s="45"/>
      <c r="AC22" s="46"/>
      <c r="AD22" s="47"/>
      <c r="AE22" s="2"/>
      <c r="AF22" s="3"/>
      <c r="AG22" s="44"/>
      <c r="AH22" s="45"/>
      <c r="AI22" s="46"/>
      <c r="AJ22" s="47"/>
      <c r="AK22" s="48"/>
      <c r="AL22" s="45"/>
      <c r="AM22" s="46"/>
      <c r="AN22" s="47"/>
      <c r="AO22" s="2"/>
      <c r="AP22" s="3"/>
      <c r="AQ22" s="49"/>
      <c r="AR22" s="45"/>
      <c r="AS22" s="46"/>
      <c r="AT22" s="47"/>
      <c r="AU22" s="48"/>
      <c r="AV22" s="45"/>
      <c r="AW22" s="46"/>
      <c r="AX22" s="47"/>
      <c r="AY22" s="2"/>
      <c r="AZ22" s="3"/>
    </row>
    <row r="23" spans="1:52" ht="118.5" customHeight="1" x14ac:dyDescent="0.25">
      <c r="A23" s="191"/>
      <c r="B23" s="68" t="s">
        <v>59</v>
      </c>
      <c r="C23" s="68" t="str">
        <f>IF('[1]1_PEI_POM_APoblación '!B33=0,"",'[1]1_PEI_POM_APoblación '!B33)</f>
        <v/>
      </c>
      <c r="D23" s="68" t="str">
        <f>IF('[1]1_PEI_POM_APoblación '!C33=0,"",'[1]1_PEI_POM_APoblación '!C33)</f>
        <v/>
      </c>
      <c r="E23" s="68" t="str">
        <f>IF('[1]1_PEI_POM_APoblación '!D33=0,"",'[1]1_PEI_POM_APoblación '!D33)</f>
        <v>Mantener la atención en los servicios de emergencia solicitados por la población a través de la dirección y coordinación de los mismos.</v>
      </c>
      <c r="F23" s="197"/>
      <c r="G23" s="68"/>
      <c r="H23" s="68" t="str">
        <f>IF('[1]1_PEI_POM_APoblación '!G33=0,"",'[1]1_PEI_POM_APoblación '!G33)</f>
        <v/>
      </c>
      <c r="I23" s="70" t="str">
        <f>IF('[1]1_PEI_POM_APoblación '!H33=0,"",'[1]1_PEI_POM_APoblación '!H33)</f>
        <v/>
      </c>
      <c r="J23" s="69" t="str">
        <f>IF('[1]1_PEI_POM_APoblación '!I33=0,"",'[1]1_PEI_POM_APoblación '!I33)</f>
        <v/>
      </c>
      <c r="K23" s="68" t="str">
        <f>IF('[1]1_PEI_POM_APoblación '!J33=0,"",'[1]1_PEI_POM_APoblación '!J33)</f>
        <v/>
      </c>
      <c r="L23" s="68" t="str">
        <f>IF('[1]1_PEI_POM_APoblación '!K33=0,"",'[1]1_PEI_POM_APoblación '!K33)</f>
        <v/>
      </c>
      <c r="M23" s="68" t="str">
        <f>IF('[1]1_PEI_POM_APoblación '!L33=0,"",'[1]1_PEI_POM_APoblación '!L33)</f>
        <v>Servicios de emergencia proporcionados a la población</v>
      </c>
      <c r="N23" s="68" t="str">
        <f>IF('[1]1_PEI_POM_APoblación '!M33=0,"",'[1]1_PEI_POM_APoblación '!M33)</f>
        <v>Persona</v>
      </c>
      <c r="O23" s="68" t="str">
        <f>IF('[1]1_PEI_POM_APoblación '!N33=0,"",'[1]1_PEI_POM_APoblación '!N33)</f>
        <v/>
      </c>
      <c r="P23" s="70"/>
      <c r="Q23" s="71"/>
      <c r="R23" s="72" t="s">
        <v>80</v>
      </c>
      <c r="S23" s="72">
        <v>273334</v>
      </c>
      <c r="T23" s="72">
        <v>370</v>
      </c>
      <c r="U23" s="76">
        <v>725</v>
      </c>
      <c r="V23" s="74">
        <v>1000</v>
      </c>
      <c r="W23" s="44"/>
      <c r="X23" s="45"/>
      <c r="Y23" s="46"/>
      <c r="Z23" s="47"/>
      <c r="AA23" s="48"/>
      <c r="AB23" s="45"/>
      <c r="AC23" s="46"/>
      <c r="AD23" s="47"/>
      <c r="AE23" s="2"/>
      <c r="AF23" s="3"/>
      <c r="AG23" s="44"/>
      <c r="AH23" s="45"/>
      <c r="AI23" s="46"/>
      <c r="AJ23" s="47"/>
      <c r="AK23" s="48"/>
      <c r="AL23" s="45"/>
      <c r="AM23" s="46"/>
      <c r="AN23" s="47"/>
      <c r="AO23" s="2"/>
      <c r="AP23" s="3"/>
      <c r="AQ23" s="49"/>
      <c r="AR23" s="45"/>
      <c r="AS23" s="46"/>
      <c r="AT23" s="47"/>
      <c r="AU23" s="48"/>
      <c r="AV23" s="45"/>
      <c r="AW23" s="46"/>
      <c r="AX23" s="47"/>
      <c r="AY23" s="2"/>
      <c r="AZ23" s="3"/>
    </row>
    <row r="24" spans="1:52" ht="99.95" customHeight="1" x14ac:dyDescent="0.25">
      <c r="A24" s="166" t="s">
        <v>63</v>
      </c>
      <c r="B24" s="169" t="s">
        <v>60</v>
      </c>
      <c r="C24" s="169" t="str">
        <f>IF('[1]1_PEI_POM_APoblación '!B35=0,"",'[1]1_PEI_POM_APoblación '!B35)</f>
        <v>Para 2030, lograr la ordenación sostenible y el uso eficiente de los recursos naturales</v>
      </c>
      <c r="D24" s="169" t="str">
        <f>IF('[1]1_PEI_POM_APoblación '!C35=0,"",'[1]1_PEI_POM_APoblación '!C35)</f>
        <v>Para el 2024, se ha incrementado en 21 puntos porcentuales el  acceso a saneamiento básico en los hogares guatemaltecos (De 53.3% en 2014 a 74.3% en 2024).</v>
      </c>
      <c r="E24" s="77" t="str">
        <f>IF('[1]1_PEI_POM_APoblación '!D35=0,"",'[1]1_PEI_POM_APoblación '!D35)</f>
        <v/>
      </c>
      <c r="F24" s="169" t="s">
        <v>114</v>
      </c>
      <c r="G24" s="123" t="str">
        <f>IF('[1]1_PEI_POM_APoblación '!F35=0,"",'[1]1_PEI_POM_APoblación '!F35)</f>
        <v/>
      </c>
      <c r="H24" s="169" t="str">
        <f>IF('[1]1_PEI_POM_APoblación '!G35=0,"",'[1]1_PEI_POM_APoblación '!G35)</f>
        <v>DESARROLLO SOCIAL</v>
      </c>
      <c r="I24" s="203" t="str">
        <f>IF('[1]1_PEI_POM_APoblación '!H35=0,"",'[1]1_PEI_POM_APoblación '!H35)</f>
        <v>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v>
      </c>
      <c r="J24" s="78" t="str">
        <f>IF('[1]1_PEI_POM_APoblación '!I35=0,"",'[1]1_PEI_POM_APoblación '!I35)</f>
        <v/>
      </c>
      <c r="K24" s="169" t="str">
        <f>IF('[1]1_PEI_POM_APoblación '!J35=0,"",'[1]1_PEI_POM_APoblación '!J35)</f>
        <v>Familias con servicios de alcantarillado</v>
      </c>
      <c r="L24" s="77" t="str">
        <f>IF('[1]1_PEI_POM_APoblación '!K35=0,"",'[1]1_PEI_POM_APoblación '!K35)</f>
        <v/>
      </c>
      <c r="M24" s="77" t="str">
        <f>IF('[1]1_PEI_POM_APoblación '!L35=0,"",'[1]1_PEI_POM_APoblación '!L35)</f>
        <v/>
      </c>
      <c r="N24" s="77" t="str">
        <f>IF('[1]1_PEI_POM_APoblación '!M35=0,"",'[1]1_PEI_POM_APoblación '!M35)</f>
        <v>mt</v>
      </c>
      <c r="O24" s="77" t="str">
        <f>IF('[1]1_PEI_POM_APoblación '!N35=0,"",'[1]1_PEI_POM_APoblación '!N35)</f>
        <v/>
      </c>
      <c r="P24" s="79"/>
      <c r="Q24" s="80"/>
      <c r="R24" s="117" t="s">
        <v>69</v>
      </c>
      <c r="S24" s="81">
        <v>273638</v>
      </c>
      <c r="T24" s="81">
        <v>374</v>
      </c>
      <c r="U24" s="82">
        <v>450</v>
      </c>
      <c r="V24" s="83">
        <v>1000</v>
      </c>
      <c r="W24" s="50"/>
      <c r="X24" s="51"/>
      <c r="Y24" s="52"/>
      <c r="Z24" s="53"/>
      <c r="AA24" s="54"/>
      <c r="AB24" s="51"/>
      <c r="AC24" s="52"/>
      <c r="AD24" s="53"/>
      <c r="AE24" s="2"/>
      <c r="AF24" s="3"/>
      <c r="AG24" s="50"/>
      <c r="AH24" s="51"/>
      <c r="AI24" s="52"/>
      <c r="AJ24" s="53"/>
      <c r="AK24" s="54"/>
      <c r="AL24" s="51"/>
      <c r="AM24" s="52"/>
      <c r="AN24" s="53"/>
      <c r="AO24" s="2"/>
      <c r="AP24" s="3"/>
      <c r="AQ24" s="55"/>
      <c r="AR24" s="51"/>
      <c r="AS24" s="52"/>
      <c r="AT24" s="53"/>
      <c r="AU24" s="54"/>
      <c r="AV24" s="51"/>
      <c r="AW24" s="52"/>
      <c r="AX24" s="53"/>
      <c r="AY24" s="2"/>
      <c r="AZ24" s="3"/>
    </row>
    <row r="25" spans="1:52" ht="99.95" customHeight="1" x14ac:dyDescent="0.25">
      <c r="A25" s="167"/>
      <c r="B25" s="170"/>
      <c r="C25" s="170"/>
      <c r="D25" s="170"/>
      <c r="E25" s="77"/>
      <c r="F25" s="170"/>
      <c r="G25" s="123"/>
      <c r="H25" s="170"/>
      <c r="I25" s="204"/>
      <c r="J25" s="78"/>
      <c r="K25" s="170"/>
      <c r="L25" s="77"/>
      <c r="M25" s="77"/>
      <c r="N25" s="77" t="s">
        <v>58</v>
      </c>
      <c r="O25" s="77"/>
      <c r="P25" s="79"/>
      <c r="Q25" s="80"/>
      <c r="R25" s="117" t="s">
        <v>98</v>
      </c>
      <c r="S25" s="81">
        <v>217568</v>
      </c>
      <c r="T25" s="81">
        <v>302</v>
      </c>
      <c r="U25" s="82">
        <v>900</v>
      </c>
      <c r="V25" s="83">
        <v>1000</v>
      </c>
      <c r="W25" s="50"/>
      <c r="X25" s="51"/>
      <c r="Y25" s="52"/>
      <c r="Z25" s="53"/>
      <c r="AA25" s="54"/>
      <c r="AB25" s="51"/>
      <c r="AC25" s="52"/>
      <c r="AD25" s="53"/>
      <c r="AE25" s="2"/>
      <c r="AF25" s="3"/>
      <c r="AG25" s="50"/>
      <c r="AH25" s="51"/>
      <c r="AI25" s="52"/>
      <c r="AJ25" s="53"/>
      <c r="AK25" s="54"/>
      <c r="AL25" s="51"/>
      <c r="AM25" s="52"/>
      <c r="AN25" s="53"/>
      <c r="AO25" s="2"/>
      <c r="AP25" s="3"/>
      <c r="AQ25" s="55"/>
      <c r="AR25" s="51"/>
      <c r="AS25" s="52"/>
      <c r="AT25" s="53"/>
      <c r="AU25" s="54"/>
      <c r="AV25" s="51"/>
      <c r="AW25" s="52"/>
      <c r="AX25" s="53"/>
      <c r="AY25" s="2"/>
      <c r="AZ25" s="3"/>
    </row>
    <row r="26" spans="1:52" ht="128.25" customHeight="1" x14ac:dyDescent="0.25">
      <c r="A26" s="167"/>
      <c r="B26" s="170"/>
      <c r="C26" s="170"/>
      <c r="D26" s="170"/>
      <c r="E26" s="77"/>
      <c r="F26" s="170"/>
      <c r="G26" s="123"/>
      <c r="H26" s="170"/>
      <c r="I26" s="204"/>
      <c r="J26" s="78"/>
      <c r="K26" s="170"/>
      <c r="L26" s="77"/>
      <c r="M26" s="77"/>
      <c r="N26" s="77" t="s">
        <v>58</v>
      </c>
      <c r="O26" s="77"/>
      <c r="P26" s="79"/>
      <c r="Q26" s="80"/>
      <c r="R26" s="117" t="s">
        <v>110</v>
      </c>
      <c r="S26" s="81">
        <v>288113</v>
      </c>
      <c r="T26" s="81">
        <v>392</v>
      </c>
      <c r="U26" s="82">
        <v>445</v>
      </c>
      <c r="V26" s="83">
        <v>565000</v>
      </c>
      <c r="W26" s="50"/>
      <c r="X26" s="51"/>
      <c r="Y26" s="52">
        <v>50</v>
      </c>
      <c r="Z26" s="53">
        <v>113000</v>
      </c>
      <c r="AA26" s="54">
        <v>100</v>
      </c>
      <c r="AB26" s="51">
        <v>169500</v>
      </c>
      <c r="AC26" s="52">
        <v>200</v>
      </c>
      <c r="AD26" s="53">
        <v>169500</v>
      </c>
      <c r="AE26" s="2">
        <f>Y26+AA26+AC26</f>
        <v>350</v>
      </c>
      <c r="AF26" s="3">
        <f>Z26+AB26+AD26</f>
        <v>452000</v>
      </c>
      <c r="AG26" s="50">
        <v>95</v>
      </c>
      <c r="AH26" s="51">
        <v>113000</v>
      </c>
      <c r="AI26" s="52"/>
      <c r="AJ26" s="53"/>
      <c r="AK26" s="54"/>
      <c r="AL26" s="51"/>
      <c r="AM26" s="52"/>
      <c r="AN26" s="53"/>
      <c r="AO26" s="2">
        <f>AG26</f>
        <v>95</v>
      </c>
      <c r="AP26" s="3">
        <f>AH26</f>
        <v>113000</v>
      </c>
      <c r="AQ26" s="55"/>
      <c r="AR26" s="51"/>
      <c r="AS26" s="52"/>
      <c r="AT26" s="53"/>
      <c r="AU26" s="54"/>
      <c r="AV26" s="51"/>
      <c r="AW26" s="52"/>
      <c r="AX26" s="53"/>
      <c r="AY26" s="2"/>
      <c r="AZ26" s="3"/>
    </row>
    <row r="27" spans="1:52" ht="99.95" customHeight="1" x14ac:dyDescent="0.25">
      <c r="A27" s="167"/>
      <c r="B27" s="170"/>
      <c r="C27" s="170"/>
      <c r="D27" s="170"/>
      <c r="E27" s="77"/>
      <c r="F27" s="170"/>
      <c r="G27" s="123"/>
      <c r="H27" s="170"/>
      <c r="I27" s="204"/>
      <c r="J27" s="78"/>
      <c r="K27" s="170"/>
      <c r="L27" s="77"/>
      <c r="M27" s="77"/>
      <c r="N27" s="77" t="s">
        <v>58</v>
      </c>
      <c r="O27" s="77"/>
      <c r="P27" s="79"/>
      <c r="Q27" s="80"/>
      <c r="R27" s="117" t="s">
        <v>94</v>
      </c>
      <c r="S27" s="81">
        <v>290484</v>
      </c>
      <c r="T27" s="81">
        <v>401</v>
      </c>
      <c r="U27" s="82">
        <v>620</v>
      </c>
      <c r="V27" s="83">
        <v>775000</v>
      </c>
      <c r="W27" s="50"/>
      <c r="X27" s="51"/>
      <c r="Y27" s="52"/>
      <c r="Z27" s="53"/>
      <c r="AA27" s="54">
        <v>100</v>
      </c>
      <c r="AB27" s="51">
        <v>155000</v>
      </c>
      <c r="AC27" s="52">
        <v>150</v>
      </c>
      <c r="AD27" s="53">
        <v>0</v>
      </c>
      <c r="AE27" s="104">
        <f>Y27+AA27+AC27</f>
        <v>250</v>
      </c>
      <c r="AF27" s="3">
        <f>Z27+AB27+AD27</f>
        <v>155000</v>
      </c>
      <c r="AG27" s="50">
        <v>200</v>
      </c>
      <c r="AH27" s="51">
        <v>232500</v>
      </c>
      <c r="AI27" s="52">
        <v>100</v>
      </c>
      <c r="AJ27" s="53">
        <v>232500</v>
      </c>
      <c r="AK27" s="54">
        <v>70</v>
      </c>
      <c r="AL27" s="51">
        <v>155000</v>
      </c>
      <c r="AM27" s="52"/>
      <c r="AN27" s="53"/>
      <c r="AO27" s="104">
        <f>AG27+AI27+AK27</f>
        <v>370</v>
      </c>
      <c r="AP27" s="3">
        <f>AH27+AJ27+AL27</f>
        <v>620000</v>
      </c>
      <c r="AQ27" s="55"/>
      <c r="AR27" s="51"/>
      <c r="AS27" s="52"/>
      <c r="AT27" s="53"/>
      <c r="AU27" s="54"/>
      <c r="AV27" s="51"/>
      <c r="AW27" s="52"/>
      <c r="AX27" s="53"/>
      <c r="AY27" s="2"/>
      <c r="AZ27" s="3"/>
    </row>
    <row r="28" spans="1:52" ht="108" customHeight="1" x14ac:dyDescent="0.25">
      <c r="A28" s="167"/>
      <c r="B28" s="170"/>
      <c r="C28" s="170"/>
      <c r="D28" s="170"/>
      <c r="E28" s="77"/>
      <c r="F28" s="170"/>
      <c r="G28" s="123"/>
      <c r="H28" s="170"/>
      <c r="I28" s="204"/>
      <c r="J28" s="78"/>
      <c r="K28" s="170"/>
      <c r="L28" s="77"/>
      <c r="M28" s="77"/>
      <c r="N28" s="77" t="s">
        <v>58</v>
      </c>
      <c r="O28" s="77"/>
      <c r="P28" s="79"/>
      <c r="Q28" s="80"/>
      <c r="R28" s="117" t="s">
        <v>95</v>
      </c>
      <c r="S28" s="81">
        <v>290465</v>
      </c>
      <c r="T28" s="81">
        <v>394</v>
      </c>
      <c r="U28" s="82">
        <v>500</v>
      </c>
      <c r="V28" s="83">
        <v>450000</v>
      </c>
      <c r="W28" s="50"/>
      <c r="X28" s="51"/>
      <c r="Y28" s="52"/>
      <c r="Z28" s="53"/>
      <c r="AA28" s="54"/>
      <c r="AB28" s="51"/>
      <c r="AC28" s="52"/>
      <c r="AD28" s="53"/>
      <c r="AE28" s="2"/>
      <c r="AF28" s="3"/>
      <c r="AG28" s="50"/>
      <c r="AH28" s="51"/>
      <c r="AI28" s="52">
        <v>100</v>
      </c>
      <c r="AJ28" s="53">
        <v>90000</v>
      </c>
      <c r="AK28" s="54">
        <v>200</v>
      </c>
      <c r="AL28" s="51">
        <v>180000</v>
      </c>
      <c r="AM28" s="52">
        <v>200</v>
      </c>
      <c r="AN28" s="53">
        <v>180000</v>
      </c>
      <c r="AO28" s="2">
        <f>AI28+AK28+AM28</f>
        <v>500</v>
      </c>
      <c r="AP28" s="3">
        <f>AJ28+AL28+AN28</f>
        <v>450000</v>
      </c>
      <c r="AQ28" s="55"/>
      <c r="AR28" s="51"/>
      <c r="AS28" s="52"/>
      <c r="AT28" s="53"/>
      <c r="AU28" s="54"/>
      <c r="AV28" s="51"/>
      <c r="AW28" s="52"/>
      <c r="AX28" s="53"/>
      <c r="AY28" s="2"/>
      <c r="AZ28" s="3"/>
    </row>
    <row r="29" spans="1:52" ht="135" customHeight="1" x14ac:dyDescent="0.25">
      <c r="A29" s="167"/>
      <c r="B29" s="170"/>
      <c r="C29" s="170"/>
      <c r="D29" s="170"/>
      <c r="E29" s="77"/>
      <c r="F29" s="170"/>
      <c r="G29" s="123"/>
      <c r="H29" s="170"/>
      <c r="I29" s="204"/>
      <c r="J29" s="78"/>
      <c r="K29" s="170"/>
      <c r="L29" s="77"/>
      <c r="M29" s="77"/>
      <c r="N29" s="77" t="s">
        <v>58</v>
      </c>
      <c r="O29" s="77"/>
      <c r="P29" s="79"/>
      <c r="Q29" s="80"/>
      <c r="R29" s="117" t="s">
        <v>103</v>
      </c>
      <c r="S29" s="81">
        <v>290467</v>
      </c>
      <c r="T29" s="81">
        <v>396</v>
      </c>
      <c r="U29" s="82">
        <v>135</v>
      </c>
      <c r="V29" s="83">
        <v>168750</v>
      </c>
      <c r="W29" s="50"/>
      <c r="X29" s="51"/>
      <c r="Y29" s="52"/>
      <c r="Z29" s="53"/>
      <c r="AA29" s="54"/>
      <c r="AB29" s="51"/>
      <c r="AC29" s="52"/>
      <c r="AD29" s="53"/>
      <c r="AE29" s="2"/>
      <c r="AF29" s="3"/>
      <c r="AG29" s="50"/>
      <c r="AH29" s="51"/>
      <c r="AI29" s="52"/>
      <c r="AJ29" s="53"/>
      <c r="AK29" s="54"/>
      <c r="AL29" s="51"/>
      <c r="AM29" s="52"/>
      <c r="AN29" s="53"/>
      <c r="AO29" s="2"/>
      <c r="AP29" s="3"/>
      <c r="AQ29" s="55"/>
      <c r="AR29" s="51"/>
      <c r="AS29" s="52">
        <v>50</v>
      </c>
      <c r="AT29" s="53">
        <v>84375</v>
      </c>
      <c r="AU29" s="54">
        <v>85</v>
      </c>
      <c r="AV29" s="51">
        <v>84375</v>
      </c>
      <c r="AW29" s="52"/>
      <c r="AX29" s="53"/>
      <c r="AY29" s="2">
        <f>AS29+AU29</f>
        <v>135</v>
      </c>
      <c r="AZ29" s="3">
        <f>AT29+AV29</f>
        <v>168750</v>
      </c>
    </row>
    <row r="30" spans="1:52" s="103" customFormat="1" ht="101.25" x14ac:dyDescent="0.25">
      <c r="A30" s="167"/>
      <c r="B30" s="170"/>
      <c r="C30" s="170"/>
      <c r="D30" s="115"/>
      <c r="E30" s="111"/>
      <c r="F30" s="170"/>
      <c r="G30" s="123"/>
      <c r="H30" s="170"/>
      <c r="I30" s="204"/>
      <c r="J30" s="112"/>
      <c r="K30" s="116" t="s">
        <v>99</v>
      </c>
      <c r="L30" s="111"/>
      <c r="M30" s="111"/>
      <c r="N30" s="111" t="s">
        <v>68</v>
      </c>
      <c r="O30" s="111"/>
      <c r="P30" s="113"/>
      <c r="Q30" s="114"/>
      <c r="R30" s="117" t="s">
        <v>100</v>
      </c>
      <c r="S30" s="117">
        <v>217556</v>
      </c>
      <c r="T30" s="117">
        <v>301</v>
      </c>
      <c r="U30" s="119">
        <v>21468</v>
      </c>
      <c r="V30" s="118">
        <v>1000</v>
      </c>
      <c r="W30" s="105"/>
      <c r="X30" s="106"/>
      <c r="Y30" s="107"/>
      <c r="Z30" s="108"/>
      <c r="AA30" s="109"/>
      <c r="AB30" s="106"/>
      <c r="AC30" s="107"/>
      <c r="AD30" s="108"/>
      <c r="AE30" s="104"/>
      <c r="AF30" s="3"/>
      <c r="AG30" s="105"/>
      <c r="AH30" s="106"/>
      <c r="AI30" s="107"/>
      <c r="AJ30" s="108"/>
      <c r="AK30" s="109"/>
      <c r="AL30" s="106"/>
      <c r="AM30" s="107"/>
      <c r="AN30" s="108"/>
      <c r="AO30" s="104"/>
      <c r="AP30" s="3"/>
      <c r="AQ30" s="110"/>
      <c r="AR30" s="106"/>
      <c r="AS30" s="107"/>
      <c r="AT30" s="108"/>
      <c r="AU30" s="109"/>
      <c r="AV30" s="106"/>
      <c r="AW30" s="107"/>
      <c r="AX30" s="108"/>
      <c r="AY30" s="104"/>
      <c r="AZ30" s="3"/>
    </row>
    <row r="31" spans="1:52" ht="99.95" customHeight="1" x14ac:dyDescent="0.25">
      <c r="A31" s="167"/>
      <c r="B31" s="170"/>
      <c r="C31" s="170"/>
      <c r="D31" s="169" t="s">
        <v>70</v>
      </c>
      <c r="E31" s="77" t="str">
        <f>IF('[1]1_PEI_POM_APoblación '!D41=0,"",'[1]1_PEI_POM_APoblación '!D41)</f>
        <v/>
      </c>
      <c r="F31" s="170"/>
      <c r="G31" s="123"/>
      <c r="H31" s="170"/>
      <c r="I31" s="204"/>
      <c r="J31" s="78" t="str">
        <f>IF('[1]1_PEI_POM_APoblación '!I41=0,"",'[1]1_PEI_POM_APoblación '!I41)</f>
        <v/>
      </c>
      <c r="K31" s="169" t="s">
        <v>71</v>
      </c>
      <c r="L31" s="77" t="str">
        <f>IF('[1]1_PEI_POM_APoblación '!K41=0,"",'[1]1_PEI_POM_APoblación '!K41)</f>
        <v/>
      </c>
      <c r="M31" s="77" t="str">
        <f>IF('[1]1_PEI_POM_APoblación '!L41=0,"",'[1]1_PEI_POM_APoblación '!L41)</f>
        <v/>
      </c>
      <c r="N31" s="77" t="s">
        <v>72</v>
      </c>
      <c r="O31" s="77" t="str">
        <f>IF('[1]1_PEI_POM_APoblación '!N41=0,"",'[1]1_PEI_POM_APoblación '!N41)</f>
        <v/>
      </c>
      <c r="P31" s="79"/>
      <c r="Q31" s="80"/>
      <c r="R31" s="117" t="s">
        <v>78</v>
      </c>
      <c r="S31" s="81">
        <v>273383</v>
      </c>
      <c r="T31" s="81">
        <v>371</v>
      </c>
      <c r="U31" s="84">
        <v>19000</v>
      </c>
      <c r="V31" s="83">
        <v>1000</v>
      </c>
      <c r="W31" s="50"/>
      <c r="X31" s="51"/>
      <c r="Y31" s="52"/>
      <c r="Z31" s="53"/>
      <c r="AA31" s="54"/>
      <c r="AB31" s="51"/>
      <c r="AC31" s="52"/>
      <c r="AD31" s="53"/>
      <c r="AE31" s="2"/>
      <c r="AF31" s="3"/>
      <c r="AG31" s="50"/>
      <c r="AH31" s="51"/>
      <c r="AI31" s="52"/>
      <c r="AJ31" s="53"/>
      <c r="AK31" s="54"/>
      <c r="AL31" s="51"/>
      <c r="AM31" s="52"/>
      <c r="AN31" s="53"/>
      <c r="AO31" s="2"/>
      <c r="AP31" s="3"/>
      <c r="AQ31" s="55"/>
      <c r="AR31" s="51"/>
      <c r="AS31" s="52"/>
      <c r="AT31" s="53"/>
      <c r="AU31" s="54"/>
      <c r="AV31" s="51"/>
      <c r="AW31" s="52"/>
      <c r="AX31" s="53"/>
      <c r="AY31" s="2"/>
      <c r="AZ31" s="3"/>
    </row>
    <row r="32" spans="1:52" ht="112.5" customHeight="1" x14ac:dyDescent="0.25">
      <c r="A32" s="167"/>
      <c r="B32" s="170"/>
      <c r="C32" s="170"/>
      <c r="D32" s="171"/>
      <c r="E32" s="77"/>
      <c r="F32" s="170"/>
      <c r="G32" s="123"/>
      <c r="H32" s="170"/>
      <c r="I32" s="204"/>
      <c r="J32" s="78"/>
      <c r="K32" s="171"/>
      <c r="L32" s="77"/>
      <c r="M32" s="77"/>
      <c r="N32" s="77" t="s">
        <v>58</v>
      </c>
      <c r="O32" s="77"/>
      <c r="P32" s="79"/>
      <c r="Q32" s="80"/>
      <c r="R32" s="117" t="s">
        <v>90</v>
      </c>
      <c r="S32" s="81">
        <v>277715</v>
      </c>
      <c r="T32" s="81">
        <v>382</v>
      </c>
      <c r="U32" s="84">
        <v>3725</v>
      </c>
      <c r="V32" s="83">
        <v>10000</v>
      </c>
      <c r="W32" s="50"/>
      <c r="X32" s="51"/>
      <c r="Y32" s="52"/>
      <c r="Z32" s="53"/>
      <c r="AA32" s="54"/>
      <c r="AB32" s="51"/>
      <c r="AC32" s="52"/>
      <c r="AD32" s="53"/>
      <c r="AE32" s="2"/>
      <c r="AF32" s="3"/>
      <c r="AG32" s="50"/>
      <c r="AH32" s="51"/>
      <c r="AI32" s="52"/>
      <c r="AJ32" s="53"/>
      <c r="AK32" s="54"/>
      <c r="AL32" s="51"/>
      <c r="AM32" s="52"/>
      <c r="AN32" s="53"/>
      <c r="AO32" s="2"/>
      <c r="AP32" s="3"/>
      <c r="AQ32" s="55"/>
      <c r="AR32" s="51"/>
      <c r="AS32" s="52"/>
      <c r="AT32" s="53"/>
      <c r="AU32" s="54"/>
      <c r="AV32" s="51"/>
      <c r="AW32" s="52"/>
      <c r="AX32" s="53"/>
      <c r="AY32" s="2"/>
      <c r="AZ32" s="3"/>
    </row>
    <row r="33" spans="1:52" ht="121.5" x14ac:dyDescent="0.25">
      <c r="A33" s="168"/>
      <c r="B33" s="171"/>
      <c r="C33" s="171"/>
      <c r="D33" s="102" t="s">
        <v>92</v>
      </c>
      <c r="E33" s="77" t="str">
        <f>IF('[1]1_PEI_POM_APoblación '!D42=0,"",'[1]1_PEI_POM_APoblación '!D42)</f>
        <v/>
      </c>
      <c r="F33" s="171"/>
      <c r="G33" s="123"/>
      <c r="H33" s="171"/>
      <c r="I33" s="205"/>
      <c r="J33" s="78" t="str">
        <f>IF('[1]1_PEI_POM_APoblación '!I42=0,"",'[1]1_PEI_POM_APoblación '!I42)</f>
        <v/>
      </c>
      <c r="K33" s="102" t="s">
        <v>91</v>
      </c>
      <c r="L33" s="77"/>
      <c r="M33" s="77"/>
      <c r="N33" s="77" t="s">
        <v>68</v>
      </c>
      <c r="O33" s="77"/>
      <c r="P33" s="79"/>
      <c r="Q33" s="80"/>
      <c r="R33" s="117" t="s">
        <v>104</v>
      </c>
      <c r="S33" s="81">
        <v>290483</v>
      </c>
      <c r="T33" s="81">
        <v>405</v>
      </c>
      <c r="U33" s="84">
        <v>3286</v>
      </c>
      <c r="V33" s="83">
        <v>1500000</v>
      </c>
      <c r="W33" s="50"/>
      <c r="X33" s="51"/>
      <c r="Y33" s="52"/>
      <c r="Z33" s="53"/>
      <c r="AA33" s="54">
        <v>100</v>
      </c>
      <c r="AB33" s="51">
        <v>300000</v>
      </c>
      <c r="AC33" s="52">
        <v>200</v>
      </c>
      <c r="AD33" s="53">
        <v>900000</v>
      </c>
      <c r="AE33" s="2">
        <f>AA33+AC33</f>
        <v>300</v>
      </c>
      <c r="AF33" s="3">
        <f>AB33+AD33</f>
        <v>1200000</v>
      </c>
      <c r="AG33" s="50">
        <v>105</v>
      </c>
      <c r="AH33" s="51">
        <v>300000</v>
      </c>
      <c r="AI33" s="52"/>
      <c r="AJ33" s="53"/>
      <c r="AK33" s="54"/>
      <c r="AL33" s="51"/>
      <c r="AM33" s="52"/>
      <c r="AN33" s="53"/>
      <c r="AO33" s="2">
        <f>AG33</f>
        <v>105</v>
      </c>
      <c r="AP33" s="3">
        <f>AH33</f>
        <v>300000</v>
      </c>
      <c r="AQ33" s="55"/>
      <c r="AR33" s="51"/>
      <c r="AS33" s="52"/>
      <c r="AT33" s="53"/>
      <c r="AU33" s="54"/>
      <c r="AV33" s="51"/>
      <c r="AW33" s="52"/>
      <c r="AX33" s="53"/>
      <c r="AY33" s="2"/>
      <c r="AZ33" s="3"/>
    </row>
    <row r="34" spans="1:52" ht="99.95" customHeight="1" x14ac:dyDescent="0.25">
      <c r="A34" s="175" t="s">
        <v>64</v>
      </c>
      <c r="B34" s="181" t="s">
        <v>61</v>
      </c>
      <c r="C34" s="181" t="str">
        <f>IF('[1]1_PEI_POM_APoblación '!B41=0,"",'[1]1_PEI_POM_APoblación '!B41)</f>
        <v>El 100.0% de los municipios cuentan con planes de ordenamiento territorial integral que se implementan satisfactoriamente.</v>
      </c>
      <c r="D34" s="181" t="str">
        <f>IF('[1]1_PEI_POM_APoblación '!C41=0,"",'[1]1_PEI_POM_APoblación '!C41)</f>
        <v>Al final del 2024 el 26.8 % de los municipios implementan los Planes de Desarrollo Municipal y Ordenamiento Territorial PDM-OT. (De 0% en 2018 a 26.88% en 2024)</v>
      </c>
      <c r="E34" s="85" t="str">
        <f>IF('[1]1_PEI_POM_APoblación '!D41=0,"",'[1]1_PEI_POM_APoblación '!D41)</f>
        <v/>
      </c>
      <c r="F34" s="181" t="s">
        <v>115</v>
      </c>
      <c r="G34" s="124"/>
      <c r="H34" s="181" t="str">
        <f>IF('[1]1_PEI_POM_APoblación '!G41=0,"",'[1]1_PEI_POM_APoblación '!G41)</f>
        <v>4.4 Estado responsable, transparente y efectivo</v>
      </c>
      <c r="I34" s="178" t="str">
        <f>IF('[1]1_PEI_POM_APoblación '!H41=0,"",'[1]1_PEI_POM_APoblación '!H41)</f>
        <v>4.4.2.5. Propiciar el fomento del desarrollo social, cultural, económico y territorial en un entorno que sea amigable con el medio ambiente, de tal manera que se garantice su sostenibilidad tanto para las presentes generaciones como para las futuras</v>
      </c>
      <c r="J34" s="86" t="str">
        <f>IF('[1]1_PEI_POM_APoblación '!I41=0,"",'[1]1_PEI_POM_APoblación '!I41)</f>
        <v/>
      </c>
      <c r="K34" s="181" t="str">
        <f>IF('[1]1_PEI_POM_APoblación '!J41=0,"",'[1]1_PEI_POM_APoblación '!J41)</f>
        <v xml:space="preserve"> Áreas con ordenamiento vial </v>
      </c>
      <c r="L34" s="85" t="str">
        <f>IF('[1]1_PEI_POM_APoblación '!K41=0,"",'[1]1_PEI_POM_APoblación '!K41)</f>
        <v/>
      </c>
      <c r="M34" s="85" t="str">
        <f>IF('[1]1_PEI_POM_APoblación '!L41=0,"",'[1]1_PEI_POM_APoblación '!L41)</f>
        <v/>
      </c>
      <c r="N34" s="85" t="s">
        <v>68</v>
      </c>
      <c r="O34" s="85" t="str">
        <f>IF('[1]1_PEI_POM_APoblación '!N41=0,"",'[1]1_PEI_POM_APoblación '!N41)</f>
        <v/>
      </c>
      <c r="P34" s="87"/>
      <c r="Q34" s="88"/>
      <c r="R34" s="89" t="s">
        <v>105</v>
      </c>
      <c r="S34" s="89">
        <v>288112</v>
      </c>
      <c r="T34" s="89">
        <v>391</v>
      </c>
      <c r="U34" s="90">
        <v>784</v>
      </c>
      <c r="V34" s="91">
        <v>670000</v>
      </c>
      <c r="W34" s="50"/>
      <c r="X34" s="51"/>
      <c r="Y34" s="52">
        <v>200</v>
      </c>
      <c r="Z34" s="53">
        <v>134000</v>
      </c>
      <c r="AA34" s="54">
        <v>300</v>
      </c>
      <c r="AB34" s="51">
        <v>402000</v>
      </c>
      <c r="AC34" s="52">
        <v>284</v>
      </c>
      <c r="AD34" s="53">
        <v>134000</v>
      </c>
      <c r="AE34" s="2">
        <f>Y34+AA34+AC34</f>
        <v>784</v>
      </c>
      <c r="AF34" s="3">
        <f>Z34+AB34+AD34</f>
        <v>670000</v>
      </c>
      <c r="AG34" s="50"/>
      <c r="AH34" s="51"/>
      <c r="AI34" s="52"/>
      <c r="AJ34" s="53"/>
      <c r="AK34" s="54"/>
      <c r="AL34" s="51"/>
      <c r="AM34" s="52"/>
      <c r="AN34" s="53"/>
      <c r="AO34" s="2"/>
      <c r="AP34" s="3"/>
      <c r="AQ34" s="55"/>
      <c r="AR34" s="51"/>
      <c r="AS34" s="52"/>
      <c r="AT34" s="53"/>
      <c r="AU34" s="54"/>
      <c r="AV34" s="51"/>
      <c r="AW34" s="52"/>
      <c r="AX34" s="53"/>
      <c r="AY34" s="2"/>
      <c r="AZ34" s="3"/>
    </row>
    <row r="35" spans="1:52" ht="99.95" customHeight="1" x14ac:dyDescent="0.25">
      <c r="A35" s="176"/>
      <c r="B35" s="182"/>
      <c r="C35" s="182"/>
      <c r="D35" s="182"/>
      <c r="E35" s="85" t="str">
        <f>IF('[1]1_PEI_POM_APoblación '!D42=0,"",'[1]1_PEI_POM_APoblación '!D42)</f>
        <v/>
      </c>
      <c r="F35" s="182"/>
      <c r="G35" s="124"/>
      <c r="H35" s="182"/>
      <c r="I35" s="179"/>
      <c r="J35" s="86" t="str">
        <f>IF('[1]1_PEI_POM_APoblación '!I42=0,"",'[1]1_PEI_POM_APoblación '!I42)</f>
        <v/>
      </c>
      <c r="K35" s="182"/>
      <c r="L35" s="85" t="str">
        <f>IF('[1]1_PEI_POM_APoblación '!K42=0,"",'[1]1_PEI_POM_APoblación '!K42)</f>
        <v/>
      </c>
      <c r="M35" s="85" t="str">
        <f>IF('[1]1_PEI_POM_APoblación '!L42=0,"",'[1]1_PEI_POM_APoblación '!L42)</f>
        <v/>
      </c>
      <c r="N35" s="85" t="s">
        <v>68</v>
      </c>
      <c r="O35" s="85"/>
      <c r="P35" s="87"/>
      <c r="Q35" s="88"/>
      <c r="R35" s="89" t="s">
        <v>106</v>
      </c>
      <c r="S35" s="89">
        <v>290480</v>
      </c>
      <c r="T35" s="89">
        <v>398</v>
      </c>
      <c r="U35" s="90">
        <v>3657</v>
      </c>
      <c r="V35" s="91">
        <v>3800000</v>
      </c>
      <c r="W35" s="50"/>
      <c r="X35" s="51"/>
      <c r="Y35" s="52"/>
      <c r="Z35" s="53"/>
      <c r="AA35" s="54"/>
      <c r="AB35" s="51"/>
      <c r="AC35" s="52"/>
      <c r="AD35" s="53"/>
      <c r="AE35" s="2"/>
      <c r="AF35" s="3"/>
      <c r="AG35" s="50">
        <v>500</v>
      </c>
      <c r="AH35" s="51">
        <v>760000</v>
      </c>
      <c r="AI35" s="52">
        <v>1000</v>
      </c>
      <c r="AJ35" s="53">
        <v>0</v>
      </c>
      <c r="AK35" s="54">
        <v>1000</v>
      </c>
      <c r="AL35" s="51">
        <v>1140000</v>
      </c>
      <c r="AM35" s="52">
        <v>1000</v>
      </c>
      <c r="AN35" s="53">
        <v>1140000</v>
      </c>
      <c r="AO35" s="2">
        <f t="shared" ref="AO35:AP37" si="1">AG35+AI35+AK35+AM35</f>
        <v>3500</v>
      </c>
      <c r="AP35" s="3">
        <f t="shared" si="1"/>
        <v>3040000</v>
      </c>
      <c r="AQ35" s="55">
        <v>157</v>
      </c>
      <c r="AR35" s="51">
        <v>760000</v>
      </c>
      <c r="AS35" s="52"/>
      <c r="AT35" s="53"/>
      <c r="AU35" s="54"/>
      <c r="AV35" s="51"/>
      <c r="AW35" s="52"/>
      <c r="AX35" s="53"/>
      <c r="AY35" s="2">
        <f>AQ35</f>
        <v>157</v>
      </c>
      <c r="AZ35" s="3">
        <f>AR35</f>
        <v>760000</v>
      </c>
    </row>
    <row r="36" spans="1:52" ht="99.95" customHeight="1" x14ac:dyDescent="0.25">
      <c r="A36" s="176"/>
      <c r="B36" s="182"/>
      <c r="C36" s="182"/>
      <c r="D36" s="182"/>
      <c r="E36" s="85"/>
      <c r="F36" s="182"/>
      <c r="G36" s="124"/>
      <c r="H36" s="182"/>
      <c r="I36" s="179"/>
      <c r="J36" s="86"/>
      <c r="K36" s="182"/>
      <c r="L36" s="85"/>
      <c r="M36" s="85"/>
      <c r="N36" s="85" t="s">
        <v>68</v>
      </c>
      <c r="O36" s="85"/>
      <c r="P36" s="87"/>
      <c r="Q36" s="88"/>
      <c r="R36" s="89" t="s">
        <v>96</v>
      </c>
      <c r="S36" s="89">
        <v>290061</v>
      </c>
      <c r="T36" s="89">
        <v>404</v>
      </c>
      <c r="U36" s="92">
        <v>282</v>
      </c>
      <c r="V36" s="91">
        <v>169200</v>
      </c>
      <c r="W36" s="50"/>
      <c r="X36" s="51"/>
      <c r="Y36" s="52"/>
      <c r="Z36" s="53"/>
      <c r="AA36" s="54">
        <v>75</v>
      </c>
      <c r="AB36" s="51">
        <v>33840</v>
      </c>
      <c r="AC36" s="52">
        <v>125</v>
      </c>
      <c r="AD36" s="53">
        <v>101520</v>
      </c>
      <c r="AE36" s="104">
        <f>Y36+AA36+AC36</f>
        <v>200</v>
      </c>
      <c r="AF36" s="3">
        <f>Z36+AB36+AD36</f>
        <v>135360</v>
      </c>
      <c r="AG36" s="50">
        <v>82</v>
      </c>
      <c r="AH36" s="51">
        <v>33840</v>
      </c>
      <c r="AI36" s="52"/>
      <c r="AJ36" s="53"/>
      <c r="AK36" s="54"/>
      <c r="AL36" s="51"/>
      <c r="AM36" s="52"/>
      <c r="AN36" s="53"/>
      <c r="AO36" s="104">
        <f t="shared" si="1"/>
        <v>82</v>
      </c>
      <c r="AP36" s="3">
        <f t="shared" si="1"/>
        <v>33840</v>
      </c>
      <c r="AQ36" s="55"/>
      <c r="AR36" s="51"/>
      <c r="AS36" s="52"/>
      <c r="AT36" s="53"/>
      <c r="AU36" s="54"/>
      <c r="AV36" s="51"/>
      <c r="AW36" s="52"/>
      <c r="AX36" s="53"/>
      <c r="AY36" s="2"/>
      <c r="AZ36" s="3"/>
    </row>
    <row r="37" spans="1:52" ht="99.95" customHeight="1" x14ac:dyDescent="0.25">
      <c r="A37" s="176"/>
      <c r="B37" s="182"/>
      <c r="C37" s="182"/>
      <c r="D37" s="182"/>
      <c r="E37" s="85"/>
      <c r="F37" s="182"/>
      <c r="G37" s="124"/>
      <c r="H37" s="182"/>
      <c r="I37" s="179"/>
      <c r="J37" s="86"/>
      <c r="K37" s="182"/>
      <c r="L37" s="85"/>
      <c r="M37" s="85"/>
      <c r="N37" s="85" t="s">
        <v>68</v>
      </c>
      <c r="O37" s="85"/>
      <c r="P37" s="87"/>
      <c r="Q37" s="88"/>
      <c r="R37" s="89" t="s">
        <v>107</v>
      </c>
      <c r="S37" s="89">
        <v>290487</v>
      </c>
      <c r="T37" s="89">
        <v>402</v>
      </c>
      <c r="U37" s="92">
        <v>890</v>
      </c>
      <c r="V37" s="91">
        <v>585000</v>
      </c>
      <c r="W37" s="50"/>
      <c r="X37" s="51"/>
      <c r="Y37" s="52"/>
      <c r="Z37" s="53"/>
      <c r="AA37" s="54"/>
      <c r="AB37" s="51"/>
      <c r="AC37" s="52"/>
      <c r="AD37" s="53"/>
      <c r="AE37" s="2"/>
      <c r="AF37" s="3"/>
      <c r="AG37" s="50">
        <v>100</v>
      </c>
      <c r="AH37" s="51">
        <v>117000</v>
      </c>
      <c r="AI37" s="52">
        <v>500</v>
      </c>
      <c r="AJ37" s="53">
        <v>351000</v>
      </c>
      <c r="AK37" s="54">
        <v>290</v>
      </c>
      <c r="AL37" s="51">
        <v>117000</v>
      </c>
      <c r="AM37" s="52"/>
      <c r="AN37" s="53"/>
      <c r="AO37" s="104">
        <f t="shared" si="1"/>
        <v>890</v>
      </c>
      <c r="AP37" s="3">
        <f t="shared" si="1"/>
        <v>585000</v>
      </c>
      <c r="AQ37" s="55"/>
      <c r="AR37" s="51"/>
      <c r="AS37" s="52"/>
      <c r="AT37" s="53"/>
      <c r="AU37" s="54"/>
      <c r="AV37" s="51"/>
      <c r="AW37" s="52"/>
      <c r="AX37" s="53"/>
      <c r="AY37" s="2"/>
      <c r="AZ37" s="3"/>
    </row>
    <row r="38" spans="1:52" ht="99.95" customHeight="1" x14ac:dyDescent="0.25">
      <c r="A38" s="176"/>
      <c r="B38" s="182"/>
      <c r="C38" s="182"/>
      <c r="D38" s="182"/>
      <c r="E38" s="85"/>
      <c r="F38" s="182"/>
      <c r="G38" s="124"/>
      <c r="H38" s="182"/>
      <c r="I38" s="179"/>
      <c r="J38" s="86"/>
      <c r="K38" s="182"/>
      <c r="L38" s="85"/>
      <c r="M38" s="85"/>
      <c r="N38" s="85" t="s">
        <v>68</v>
      </c>
      <c r="O38" s="85"/>
      <c r="P38" s="87"/>
      <c r="Q38" s="88"/>
      <c r="R38" s="89" t="s">
        <v>86</v>
      </c>
      <c r="S38" s="89">
        <v>281531</v>
      </c>
      <c r="T38" s="89">
        <v>386</v>
      </c>
      <c r="U38" s="90">
        <v>4265</v>
      </c>
      <c r="V38" s="91">
        <v>1000</v>
      </c>
      <c r="W38" s="50"/>
      <c r="X38" s="51"/>
      <c r="Y38" s="52"/>
      <c r="Z38" s="53"/>
      <c r="AA38" s="54"/>
      <c r="AB38" s="51"/>
      <c r="AC38" s="52"/>
      <c r="AD38" s="53"/>
      <c r="AE38" s="2"/>
      <c r="AF38" s="3"/>
      <c r="AG38" s="50"/>
      <c r="AH38" s="51"/>
      <c r="AI38" s="52"/>
      <c r="AJ38" s="53"/>
      <c r="AK38" s="54"/>
      <c r="AL38" s="51"/>
      <c r="AM38" s="52"/>
      <c r="AN38" s="53"/>
      <c r="AO38" s="2"/>
      <c r="AP38" s="3"/>
      <c r="AQ38" s="55"/>
      <c r="AR38" s="51"/>
      <c r="AS38" s="52"/>
      <c r="AT38" s="53"/>
      <c r="AU38" s="54"/>
      <c r="AV38" s="51"/>
      <c r="AW38" s="52"/>
      <c r="AX38" s="53"/>
      <c r="AY38" s="2"/>
      <c r="AZ38" s="3"/>
    </row>
    <row r="39" spans="1:52" ht="99.95" customHeight="1" x14ac:dyDescent="0.25">
      <c r="A39" s="176"/>
      <c r="B39" s="182"/>
      <c r="C39" s="182"/>
      <c r="D39" s="182"/>
      <c r="E39" s="85"/>
      <c r="F39" s="182"/>
      <c r="G39" s="124"/>
      <c r="H39" s="182"/>
      <c r="I39" s="179"/>
      <c r="J39" s="86"/>
      <c r="K39" s="182"/>
      <c r="L39" s="85"/>
      <c r="M39" s="85"/>
      <c r="N39" s="85" t="s">
        <v>68</v>
      </c>
      <c r="O39" s="85"/>
      <c r="P39" s="87"/>
      <c r="Q39" s="88"/>
      <c r="R39" s="89" t="s">
        <v>77</v>
      </c>
      <c r="S39" s="89">
        <v>273806</v>
      </c>
      <c r="T39" s="89">
        <v>380</v>
      </c>
      <c r="U39" s="90">
        <v>4255</v>
      </c>
      <c r="V39" s="91">
        <v>1000</v>
      </c>
      <c r="W39" s="50"/>
      <c r="X39" s="51"/>
      <c r="Y39" s="52"/>
      <c r="Z39" s="53"/>
      <c r="AA39" s="54"/>
      <c r="AB39" s="51"/>
      <c r="AC39" s="52"/>
      <c r="AD39" s="53"/>
      <c r="AE39" s="2"/>
      <c r="AF39" s="3"/>
      <c r="AG39" s="50"/>
      <c r="AH39" s="51"/>
      <c r="AI39" s="52"/>
      <c r="AJ39" s="53"/>
      <c r="AK39" s="54"/>
      <c r="AL39" s="51"/>
      <c r="AM39" s="52"/>
      <c r="AN39" s="53"/>
      <c r="AO39" s="2"/>
      <c r="AP39" s="3"/>
      <c r="AQ39" s="55"/>
      <c r="AR39" s="51"/>
      <c r="AS39" s="52"/>
      <c r="AT39" s="53"/>
      <c r="AU39" s="54"/>
      <c r="AV39" s="51"/>
      <c r="AW39" s="52"/>
      <c r="AX39" s="53"/>
      <c r="AY39" s="2"/>
      <c r="AZ39" s="3"/>
    </row>
    <row r="40" spans="1:52" ht="99.95" customHeight="1" x14ac:dyDescent="0.25">
      <c r="A40" s="176"/>
      <c r="B40" s="182"/>
      <c r="C40" s="182"/>
      <c r="D40" s="182"/>
      <c r="E40" s="85"/>
      <c r="F40" s="182"/>
      <c r="G40" s="124"/>
      <c r="H40" s="182"/>
      <c r="I40" s="179"/>
      <c r="J40" s="86"/>
      <c r="K40" s="182"/>
      <c r="L40" s="85"/>
      <c r="M40" s="85"/>
      <c r="N40" s="85" t="s">
        <v>68</v>
      </c>
      <c r="O40" s="85"/>
      <c r="P40" s="87"/>
      <c r="Q40" s="88"/>
      <c r="R40" s="89" t="s">
        <v>87</v>
      </c>
      <c r="S40" s="89">
        <v>284883</v>
      </c>
      <c r="T40" s="89">
        <v>389</v>
      </c>
      <c r="U40" s="92">
        <v>755</v>
      </c>
      <c r="V40" s="91">
        <v>1000</v>
      </c>
      <c r="W40" s="50"/>
      <c r="X40" s="51"/>
      <c r="Y40" s="52"/>
      <c r="Z40" s="53"/>
      <c r="AA40" s="54"/>
      <c r="AB40" s="51"/>
      <c r="AC40" s="52"/>
      <c r="AD40" s="53"/>
      <c r="AE40" s="2"/>
      <c r="AF40" s="3"/>
      <c r="AG40" s="50"/>
      <c r="AH40" s="51"/>
      <c r="AI40" s="52"/>
      <c r="AJ40" s="53"/>
      <c r="AK40" s="54"/>
      <c r="AL40" s="51"/>
      <c r="AM40" s="52"/>
      <c r="AN40" s="53"/>
      <c r="AO40" s="2"/>
      <c r="AP40" s="3"/>
      <c r="AQ40" s="55"/>
      <c r="AR40" s="51"/>
      <c r="AS40" s="52"/>
      <c r="AT40" s="53"/>
      <c r="AU40" s="54"/>
      <c r="AV40" s="51"/>
      <c r="AW40" s="52"/>
      <c r="AX40" s="53"/>
      <c r="AY40" s="2"/>
      <c r="AZ40" s="3"/>
    </row>
    <row r="41" spans="1:52" ht="141.75" customHeight="1" x14ac:dyDescent="0.25">
      <c r="A41" s="176"/>
      <c r="B41" s="182"/>
      <c r="C41" s="182"/>
      <c r="D41" s="182"/>
      <c r="E41" s="85" t="str">
        <f>IF('[1]1_PEI_POM_APoblación '!D44=0,"",'[1]1_PEI_POM_APoblación '!D44)</f>
        <v/>
      </c>
      <c r="F41" s="182"/>
      <c r="G41" s="124"/>
      <c r="H41" s="182"/>
      <c r="I41" s="179"/>
      <c r="J41" s="86" t="str">
        <f>IF('[1]1_PEI_POM_APoblación '!I44=0,"",'[1]1_PEI_POM_APoblación '!I44)</f>
        <v/>
      </c>
      <c r="K41" s="183"/>
      <c r="L41" s="85"/>
      <c r="M41" s="85"/>
      <c r="N41" s="85" t="s">
        <v>68</v>
      </c>
      <c r="O41" s="85"/>
      <c r="P41" s="87"/>
      <c r="Q41" s="88"/>
      <c r="R41" s="89" t="s">
        <v>81</v>
      </c>
      <c r="S41" s="89">
        <v>242435</v>
      </c>
      <c r="T41" s="89">
        <v>341</v>
      </c>
      <c r="U41" s="92">
        <v>604</v>
      </c>
      <c r="V41" s="91">
        <v>1000</v>
      </c>
      <c r="W41" s="50"/>
      <c r="X41" s="51"/>
      <c r="Y41" s="52"/>
      <c r="Z41" s="53"/>
      <c r="AA41" s="54"/>
      <c r="AB41" s="51"/>
      <c r="AC41" s="52"/>
      <c r="AD41" s="53"/>
      <c r="AE41" s="2"/>
      <c r="AF41" s="3"/>
      <c r="AG41" s="50"/>
      <c r="AH41" s="51"/>
      <c r="AI41" s="52"/>
      <c r="AJ41" s="53"/>
      <c r="AK41" s="54"/>
      <c r="AL41" s="51"/>
      <c r="AM41" s="52"/>
      <c r="AN41" s="53"/>
      <c r="AO41" s="2"/>
      <c r="AP41" s="3"/>
      <c r="AQ41" s="55"/>
      <c r="AR41" s="51"/>
      <c r="AS41" s="52"/>
      <c r="AT41" s="53"/>
      <c r="AU41" s="54"/>
      <c r="AV41" s="51"/>
      <c r="AW41" s="52"/>
      <c r="AX41" s="53"/>
      <c r="AY41" s="2"/>
      <c r="AZ41" s="3"/>
    </row>
    <row r="42" spans="1:52" ht="153" customHeight="1" x14ac:dyDescent="0.25">
      <c r="A42" s="176"/>
      <c r="B42" s="182"/>
      <c r="C42" s="182"/>
      <c r="D42" s="182"/>
      <c r="E42" s="85" t="str">
        <f>IF('[1]1_PEI_POM_APoblación '!D44=0,"",'[1]1_PEI_POM_APoblación '!D44)</f>
        <v/>
      </c>
      <c r="F42" s="182"/>
      <c r="G42" s="124"/>
      <c r="H42" s="182"/>
      <c r="I42" s="179"/>
      <c r="J42" s="86" t="str">
        <f>IF('[1]1_PEI_POM_APoblación '!I44=0,"",'[1]1_PEI_POM_APoblación '!I44)</f>
        <v/>
      </c>
      <c r="K42" s="181" t="str">
        <f>IF('[1]1_PEI_POM_APoblación '!J42=0,"",'[1]1_PEI_POM_APoblación '!J42)</f>
        <v>Areas de espacio público gestionadas</v>
      </c>
      <c r="L42" s="85"/>
      <c r="M42" s="85"/>
      <c r="N42" s="85" t="s">
        <v>68</v>
      </c>
      <c r="O42" s="85"/>
      <c r="P42" s="87"/>
      <c r="Q42" s="88"/>
      <c r="R42" s="89" t="s">
        <v>74</v>
      </c>
      <c r="S42" s="89">
        <v>255431</v>
      </c>
      <c r="T42" s="89">
        <v>357</v>
      </c>
      <c r="U42" s="92">
        <v>28475</v>
      </c>
      <c r="V42" s="91">
        <v>1000</v>
      </c>
      <c r="W42" s="50"/>
      <c r="X42" s="51"/>
      <c r="Y42" s="52"/>
      <c r="Z42" s="53"/>
      <c r="AA42" s="54"/>
      <c r="AB42" s="51"/>
      <c r="AC42" s="52"/>
      <c r="AD42" s="53"/>
      <c r="AE42" s="2"/>
      <c r="AF42" s="3"/>
      <c r="AG42" s="50"/>
      <c r="AH42" s="51"/>
      <c r="AI42" s="52"/>
      <c r="AJ42" s="53"/>
      <c r="AK42" s="54"/>
      <c r="AL42" s="51"/>
      <c r="AM42" s="52"/>
      <c r="AN42" s="53"/>
      <c r="AO42" s="2"/>
      <c r="AP42" s="3"/>
      <c r="AQ42" s="55"/>
      <c r="AR42" s="51"/>
      <c r="AS42" s="52"/>
      <c r="AT42" s="53"/>
      <c r="AU42" s="54"/>
      <c r="AV42" s="51"/>
      <c r="AW42" s="52"/>
      <c r="AX42" s="53"/>
      <c r="AY42" s="2"/>
      <c r="AZ42" s="3"/>
    </row>
    <row r="43" spans="1:52" ht="99.95" customHeight="1" x14ac:dyDescent="0.25">
      <c r="A43" s="176"/>
      <c r="B43" s="182"/>
      <c r="C43" s="182"/>
      <c r="D43" s="182"/>
      <c r="E43" s="85" t="str">
        <f>IF('[1]1_PEI_POM_APoblación '!D46=0,"",'[1]1_PEI_POM_APoblación '!D46)</f>
        <v/>
      </c>
      <c r="F43" s="182"/>
      <c r="G43" s="124"/>
      <c r="H43" s="182"/>
      <c r="I43" s="179"/>
      <c r="J43" s="86" t="str">
        <f>IF('[1]1_PEI_POM_APoblación '!I46=0,"",'[1]1_PEI_POM_APoblación '!I46)</f>
        <v/>
      </c>
      <c r="K43" s="182"/>
      <c r="L43" s="85"/>
      <c r="M43" s="85"/>
      <c r="N43" s="85" t="s">
        <v>68</v>
      </c>
      <c r="O43" s="85"/>
      <c r="P43" s="87"/>
      <c r="Q43" s="88"/>
      <c r="R43" s="89" t="s">
        <v>84</v>
      </c>
      <c r="S43" s="89">
        <v>273813</v>
      </c>
      <c r="T43" s="89">
        <v>381</v>
      </c>
      <c r="U43" s="90">
        <v>6800</v>
      </c>
      <c r="V43" s="91">
        <v>1000</v>
      </c>
      <c r="W43" s="50"/>
      <c r="X43" s="51"/>
      <c r="Y43" s="52"/>
      <c r="Z43" s="53"/>
      <c r="AA43" s="54"/>
      <c r="AB43" s="51"/>
      <c r="AC43" s="52"/>
      <c r="AD43" s="53"/>
      <c r="AE43" s="2"/>
      <c r="AF43" s="3"/>
      <c r="AG43" s="50"/>
      <c r="AH43" s="51"/>
      <c r="AI43" s="52"/>
      <c r="AJ43" s="53"/>
      <c r="AK43" s="54"/>
      <c r="AL43" s="51"/>
      <c r="AM43" s="52"/>
      <c r="AN43" s="53"/>
      <c r="AO43" s="2"/>
      <c r="AP43" s="3"/>
      <c r="AQ43" s="55"/>
      <c r="AR43" s="51"/>
      <c r="AS43" s="52"/>
      <c r="AT43" s="53"/>
      <c r="AU43" s="54"/>
      <c r="AV43" s="51"/>
      <c r="AW43" s="52"/>
      <c r="AX43" s="53"/>
      <c r="AY43" s="2"/>
      <c r="AZ43" s="3"/>
    </row>
    <row r="44" spans="1:52" ht="123" customHeight="1" x14ac:dyDescent="0.25">
      <c r="A44" s="176"/>
      <c r="B44" s="182"/>
      <c r="C44" s="182"/>
      <c r="D44" s="182"/>
      <c r="E44" s="85" t="str">
        <f>IF('[1]1_PEI_POM_APoblación '!D42=0,"",'[1]1_PEI_POM_APoblación '!D42)</f>
        <v/>
      </c>
      <c r="F44" s="182"/>
      <c r="G44" s="124"/>
      <c r="H44" s="182"/>
      <c r="I44" s="179"/>
      <c r="J44" s="86" t="str">
        <f>IF('[1]1_PEI_POM_APoblación '!I42=0,"",'[1]1_PEI_POM_APoblación '!I42)</f>
        <v/>
      </c>
      <c r="K44" s="182"/>
      <c r="L44" s="85" t="str">
        <f>IF('[1]1_PEI_POM_APoblación '!K42=0,"",'[1]1_PEI_POM_APoblación '!K42)</f>
        <v/>
      </c>
      <c r="M44" s="85" t="str">
        <f>IF('[1]1_PEI_POM_APoblación '!L42=0,"",'[1]1_PEI_POM_APoblación '!L42)</f>
        <v/>
      </c>
      <c r="N44" s="85" t="s">
        <v>58</v>
      </c>
      <c r="O44" s="85" t="str">
        <f>IF('[1]1_PEI_POM_APoblación '!N42=0,"",'[1]1_PEI_POM_APoblación '!N42)</f>
        <v/>
      </c>
      <c r="P44" s="87" t="str">
        <f>IF('[1]1_PEI_POM_APoblación '!O42=0,"",'[1]1_PEI_POM_APoblación '!O42)</f>
        <v/>
      </c>
      <c r="Q44" s="88"/>
      <c r="R44" s="89" t="s">
        <v>73</v>
      </c>
      <c r="S44" s="89">
        <v>239972</v>
      </c>
      <c r="T44" s="89">
        <v>337</v>
      </c>
      <c r="U44" s="92">
        <v>40</v>
      </c>
      <c r="V44" s="91">
        <v>1000</v>
      </c>
      <c r="W44" s="50"/>
      <c r="X44" s="51"/>
      <c r="Y44" s="52"/>
      <c r="Z44" s="53"/>
      <c r="AA44" s="54"/>
      <c r="AB44" s="51"/>
      <c r="AC44" s="52"/>
      <c r="AD44" s="53"/>
      <c r="AE44" s="2"/>
      <c r="AF44" s="3"/>
      <c r="AG44" s="50"/>
      <c r="AH44" s="51"/>
      <c r="AI44" s="52"/>
      <c r="AJ44" s="53"/>
      <c r="AK44" s="54"/>
      <c r="AL44" s="51"/>
      <c r="AM44" s="52"/>
      <c r="AN44" s="53"/>
      <c r="AO44" s="2"/>
      <c r="AP44" s="3"/>
      <c r="AQ44" s="55"/>
      <c r="AR44" s="51"/>
      <c r="AS44" s="52"/>
      <c r="AT44" s="53"/>
      <c r="AU44" s="54"/>
      <c r="AV44" s="51"/>
      <c r="AW44" s="52"/>
      <c r="AX44" s="53"/>
      <c r="AY44" s="2"/>
      <c r="AZ44" s="3"/>
    </row>
    <row r="45" spans="1:52" ht="40.5" x14ac:dyDescent="0.25">
      <c r="A45" s="176"/>
      <c r="B45" s="182"/>
      <c r="C45" s="182"/>
      <c r="D45" s="182"/>
      <c r="E45" s="85"/>
      <c r="F45" s="182"/>
      <c r="G45" s="124"/>
      <c r="H45" s="182"/>
      <c r="I45" s="179"/>
      <c r="J45" s="86"/>
      <c r="K45" s="182"/>
      <c r="L45" s="85"/>
      <c r="M45" s="85"/>
      <c r="N45" s="85" t="s">
        <v>68</v>
      </c>
      <c r="O45" s="85"/>
      <c r="P45" s="87"/>
      <c r="Q45" s="88"/>
      <c r="R45" s="89" t="s">
        <v>76</v>
      </c>
      <c r="S45" s="89">
        <v>255927</v>
      </c>
      <c r="T45" s="89">
        <v>356</v>
      </c>
      <c r="U45" s="92">
        <v>431</v>
      </c>
      <c r="V45" s="91">
        <v>1000</v>
      </c>
      <c r="W45" s="50"/>
      <c r="X45" s="51"/>
      <c r="Y45" s="52"/>
      <c r="Z45" s="53"/>
      <c r="AA45" s="54"/>
      <c r="AB45" s="51"/>
      <c r="AC45" s="52"/>
      <c r="AD45" s="53"/>
      <c r="AE45" s="2"/>
      <c r="AF45" s="3"/>
      <c r="AG45" s="50"/>
      <c r="AH45" s="51"/>
      <c r="AI45" s="52"/>
      <c r="AJ45" s="53"/>
      <c r="AK45" s="54"/>
      <c r="AL45" s="51"/>
      <c r="AM45" s="52"/>
      <c r="AN45" s="53"/>
      <c r="AO45" s="2"/>
      <c r="AP45" s="3"/>
      <c r="AQ45" s="55"/>
      <c r="AR45" s="51"/>
      <c r="AS45" s="52"/>
      <c r="AT45" s="53"/>
      <c r="AU45" s="54"/>
      <c r="AV45" s="51"/>
      <c r="AW45" s="52"/>
      <c r="AX45" s="53"/>
      <c r="AY45" s="2"/>
      <c r="AZ45" s="3"/>
    </row>
    <row r="46" spans="1:52" ht="111" customHeight="1" x14ac:dyDescent="0.25">
      <c r="A46" s="177"/>
      <c r="B46" s="183"/>
      <c r="C46" s="183"/>
      <c r="D46" s="183"/>
      <c r="E46" s="85" t="str">
        <f>IF('[1]1_PEI_POM_APoblación '!D43=0,"",'[1]1_PEI_POM_APoblación '!D43)</f>
        <v/>
      </c>
      <c r="F46" s="183"/>
      <c r="G46" s="124"/>
      <c r="H46" s="183"/>
      <c r="I46" s="180"/>
      <c r="J46" s="86" t="str">
        <f>IF('[1]1_PEI_POM_APoblación '!I43=0,"",'[1]1_PEI_POM_APoblación '!I43)</f>
        <v/>
      </c>
      <c r="K46" s="183"/>
      <c r="L46" s="85" t="str">
        <f>IF('[1]1_PEI_POM_APoblación '!K43=0,"",'[1]1_PEI_POM_APoblación '!K43)</f>
        <v/>
      </c>
      <c r="M46" s="85" t="str">
        <f>IF('[1]1_PEI_POM_APoblación '!L43=0,"",'[1]1_PEI_POM_APoblación '!L43)</f>
        <v/>
      </c>
      <c r="N46" s="85" t="s">
        <v>68</v>
      </c>
      <c r="O46" s="85" t="str">
        <f>IF('[1]1_PEI_POM_APoblación '!N43=0,"",'[1]1_PEI_POM_APoblación '!N43)</f>
        <v/>
      </c>
      <c r="P46" s="87" t="str">
        <f>IF('[1]1_PEI_POM_APoblación '!O43=0,"",'[1]1_PEI_POM_APoblación '!O43)</f>
        <v/>
      </c>
      <c r="Q46" s="88"/>
      <c r="R46" s="89" t="s">
        <v>97</v>
      </c>
      <c r="S46" s="89">
        <v>290058</v>
      </c>
      <c r="T46" s="89">
        <v>400</v>
      </c>
      <c r="U46" s="90">
        <v>2549</v>
      </c>
      <c r="V46" s="91">
        <v>2215500</v>
      </c>
      <c r="W46" s="50"/>
      <c r="X46" s="51"/>
      <c r="Y46" s="52"/>
      <c r="Z46" s="53"/>
      <c r="AA46" s="54"/>
      <c r="AB46" s="51"/>
      <c r="AC46" s="52">
        <v>100</v>
      </c>
      <c r="AD46" s="53">
        <v>443100</v>
      </c>
      <c r="AE46" s="2">
        <f>AC46</f>
        <v>100</v>
      </c>
      <c r="AF46" s="3">
        <f>AD46</f>
        <v>443100</v>
      </c>
      <c r="AG46" s="50">
        <v>400</v>
      </c>
      <c r="AH46" s="51">
        <v>0</v>
      </c>
      <c r="AI46" s="52">
        <v>500</v>
      </c>
      <c r="AJ46" s="53">
        <v>664650</v>
      </c>
      <c r="AK46" s="54">
        <v>500</v>
      </c>
      <c r="AL46" s="51">
        <v>664650</v>
      </c>
      <c r="AM46" s="52">
        <v>215</v>
      </c>
      <c r="AN46" s="53">
        <v>443100</v>
      </c>
      <c r="AO46" s="2">
        <f>AG46+AI46+AK46+AM46</f>
        <v>1615</v>
      </c>
      <c r="AP46" s="3">
        <f>AH46+AJ46+AL46+AN46</f>
        <v>1772400</v>
      </c>
      <c r="AQ46" s="55"/>
      <c r="AR46" s="51"/>
      <c r="AS46" s="52"/>
      <c r="AT46" s="53"/>
      <c r="AU46" s="54"/>
      <c r="AV46" s="51"/>
      <c r="AW46" s="52"/>
      <c r="AX46" s="53"/>
      <c r="AY46" s="2"/>
      <c r="AZ46" s="3"/>
    </row>
    <row r="47" spans="1:52" ht="134.25" customHeight="1" x14ac:dyDescent="0.25">
      <c r="A47" s="184" t="s">
        <v>65</v>
      </c>
      <c r="B47" s="186" t="s">
        <v>62</v>
      </c>
      <c r="C47" s="186" t="str">
        <f>IF('[1]1_PEI_POM_APoblación '!B45=0,"",'[1]1_PEI_POM_APoblación '!B45)</f>
        <v xml:space="preserve">Sin MED  </v>
      </c>
      <c r="D47" s="186" t="str">
        <f>IF('[1]1_PEI_POM_APoblación '!C45=0,"",'[1]1_PEI_POM_APoblación '!C45)</f>
        <v>Para el 2024, se ha disminuido en 26 puntos la tasa de delitos cometidos contra el patrimonio de las personas (De 56 en 2019 a 30.4 por cada cien mil habitantes en 2024)</v>
      </c>
      <c r="E47" s="93" t="str">
        <f>IF('[1]1_PEI_POM_APoblación '!D45=0,"",'[1]1_PEI_POM_APoblación '!D45)</f>
        <v/>
      </c>
      <c r="F47" s="186" t="s">
        <v>117</v>
      </c>
      <c r="G47" s="186"/>
      <c r="H47" s="186" t="str">
        <f>IF('[1]1_PEI_POM_APoblación '!G45=0,"",'[1]1_PEI_POM_APoblación '!G45)</f>
        <v>4.3 Gobernabilidad y seguridad en desarrollo</v>
      </c>
      <c r="I47" s="188" t="str">
        <f>IF('[1]1_PEI_POM_APoblación '!H45=0,"",'[1]1_PEI_POM_APoblación '!H45)</f>
        <v>4.3.2.3 Propiciar la disminución de la comisión de delitos, impulsando programas de prevención e instancias de resolución de conflictos.</v>
      </c>
      <c r="J47" s="95" t="str">
        <f>IF('[1]1_PEI_POM_APoblación '!I45=0,"",'[1]1_PEI_POM_APoblación '!I45)</f>
        <v/>
      </c>
      <c r="K47" s="186" t="str">
        <f>IF('[1]1_PEI_POM_APoblación '!J45=0,"",'[1]1_PEI_POM_APoblación '!J45)</f>
        <v xml:space="preserve">Jóvenes con participación en actividades de prevención de la violencia </v>
      </c>
      <c r="L47" s="93" t="str">
        <f>IF('[1]1_PEI_POM_APoblación '!K45=0,"",'[1]1_PEI_POM_APoblación '!K45)</f>
        <v/>
      </c>
      <c r="M47" s="93" t="str">
        <f>IF('[1]1_PEI_POM_APoblación '!L45=0,"",'[1]1_PEI_POM_APoblación '!L45)</f>
        <v/>
      </c>
      <c r="N47" s="93" t="str">
        <f>IF('[1]1_PEI_POM_APoblación '!M45=0,"",'[1]1_PEI_POM_APoblación '!M45)</f>
        <v>m²</v>
      </c>
      <c r="O47" s="93" t="str">
        <f>IF('[1]1_PEI_POM_APoblación '!N45=0,"",'[1]1_PEI_POM_APoblación '!N45)</f>
        <v/>
      </c>
      <c r="P47" s="94" t="str">
        <f>IF('[1]1_PEI_POM_APoblación '!O45=0,"",'[1]1_PEI_POM_APoblación '!O45)</f>
        <v/>
      </c>
      <c r="Q47" s="96"/>
      <c r="R47" s="97" t="s">
        <v>108</v>
      </c>
      <c r="S47" s="97">
        <v>290470</v>
      </c>
      <c r="T47" s="97">
        <v>397</v>
      </c>
      <c r="U47" s="98">
        <v>110</v>
      </c>
      <c r="V47" s="99">
        <v>313500</v>
      </c>
      <c r="W47" s="50"/>
      <c r="X47" s="51"/>
      <c r="Y47" s="52"/>
      <c r="Z47" s="53"/>
      <c r="AA47" s="54"/>
      <c r="AB47" s="51"/>
      <c r="AC47" s="52"/>
      <c r="AD47" s="53"/>
      <c r="AE47" s="2"/>
      <c r="AF47" s="3"/>
      <c r="AG47" s="50"/>
      <c r="AH47" s="51"/>
      <c r="AI47" s="52"/>
      <c r="AJ47" s="53"/>
      <c r="AK47" s="54"/>
      <c r="AL47" s="51"/>
      <c r="AM47" s="52">
        <v>15</v>
      </c>
      <c r="AN47" s="53">
        <v>62700</v>
      </c>
      <c r="AO47" s="2">
        <f>AM47</f>
        <v>15</v>
      </c>
      <c r="AP47" s="3">
        <f>AN47</f>
        <v>62700</v>
      </c>
      <c r="AQ47" s="55">
        <v>40</v>
      </c>
      <c r="AR47" s="51">
        <v>94050</v>
      </c>
      <c r="AS47" s="52">
        <v>40</v>
      </c>
      <c r="AT47" s="53">
        <v>94050</v>
      </c>
      <c r="AU47" s="54">
        <v>15</v>
      </c>
      <c r="AV47" s="51">
        <v>62700</v>
      </c>
      <c r="AW47" s="52"/>
      <c r="AX47" s="53"/>
      <c r="AY47" s="2">
        <f>AQ47+AS47+AU47</f>
        <v>95</v>
      </c>
      <c r="AZ47" s="3">
        <f>AR47+AT47+AV47</f>
        <v>250800</v>
      </c>
    </row>
    <row r="48" spans="1:52" ht="135" customHeight="1" x14ac:dyDescent="0.25">
      <c r="A48" s="185"/>
      <c r="B48" s="187"/>
      <c r="C48" s="187"/>
      <c r="D48" s="187"/>
      <c r="E48" s="93"/>
      <c r="F48" s="187"/>
      <c r="G48" s="187"/>
      <c r="H48" s="187"/>
      <c r="I48" s="189"/>
      <c r="J48" s="95"/>
      <c r="K48" s="187"/>
      <c r="L48" s="93"/>
      <c r="M48" s="93"/>
      <c r="N48" s="93" t="s">
        <v>75</v>
      </c>
      <c r="O48" s="93"/>
      <c r="P48" s="94"/>
      <c r="Q48" s="96"/>
      <c r="R48" s="97" t="s">
        <v>85</v>
      </c>
      <c r="S48" s="97">
        <v>283117</v>
      </c>
      <c r="T48" s="97">
        <v>385</v>
      </c>
      <c r="U48" s="98">
        <v>9</v>
      </c>
      <c r="V48" s="99">
        <v>1000</v>
      </c>
      <c r="W48" s="50"/>
      <c r="X48" s="51"/>
      <c r="Y48" s="52"/>
      <c r="Z48" s="53"/>
      <c r="AA48" s="54"/>
      <c r="AB48" s="51"/>
      <c r="AC48" s="52"/>
      <c r="AD48" s="53"/>
      <c r="AE48" s="2"/>
      <c r="AF48" s="3"/>
      <c r="AG48" s="50"/>
      <c r="AH48" s="51"/>
      <c r="AI48" s="52"/>
      <c r="AJ48" s="53"/>
      <c r="AK48" s="54"/>
      <c r="AL48" s="51"/>
      <c r="AM48" s="52"/>
      <c r="AN48" s="53"/>
      <c r="AO48" s="2"/>
      <c r="AP48" s="3"/>
      <c r="AQ48" s="55"/>
      <c r="AR48" s="51"/>
      <c r="AS48" s="52"/>
      <c r="AT48" s="53"/>
      <c r="AU48" s="54"/>
      <c r="AV48" s="51"/>
      <c r="AW48" s="52"/>
      <c r="AX48" s="53"/>
      <c r="AY48" s="2"/>
      <c r="AZ48" s="3"/>
    </row>
    <row r="49" spans="1:52" ht="15.75" hidden="1" x14ac:dyDescent="0.25">
      <c r="A49" s="56"/>
      <c r="B49" s="25"/>
      <c r="C49" s="25"/>
      <c r="D49" s="25"/>
      <c r="E49" s="25"/>
      <c r="F49" s="25"/>
      <c r="G49" s="25"/>
      <c r="H49" s="25"/>
      <c r="I49" s="26"/>
      <c r="J49" s="24"/>
      <c r="K49" s="25"/>
      <c r="L49" s="25"/>
      <c r="M49" s="25"/>
      <c r="N49" s="25"/>
      <c r="O49" s="25"/>
      <c r="P49" s="26"/>
      <c r="Q49" s="27"/>
      <c r="R49" s="28"/>
      <c r="S49" s="28"/>
      <c r="T49" s="28"/>
      <c r="U49" s="29"/>
      <c r="V49" s="30"/>
      <c r="W49" s="50"/>
      <c r="X49" s="51"/>
      <c r="Y49" s="52"/>
      <c r="Z49" s="53"/>
      <c r="AA49" s="54"/>
      <c r="AB49" s="51"/>
      <c r="AC49" s="52"/>
      <c r="AD49" s="53"/>
      <c r="AE49" s="2"/>
      <c r="AF49" s="3"/>
      <c r="AG49" s="50"/>
      <c r="AH49" s="51"/>
      <c r="AI49" s="52"/>
      <c r="AJ49" s="53"/>
      <c r="AK49" s="54"/>
      <c r="AL49" s="51"/>
      <c r="AM49" s="52"/>
      <c r="AN49" s="53"/>
      <c r="AO49" s="2"/>
      <c r="AP49" s="3"/>
      <c r="AQ49" s="55"/>
      <c r="AR49" s="51"/>
      <c r="AS49" s="52"/>
      <c r="AT49" s="53"/>
      <c r="AU49" s="54"/>
      <c r="AV49" s="51"/>
      <c r="AW49" s="52"/>
      <c r="AX49" s="53"/>
      <c r="AY49" s="2"/>
      <c r="AZ49" s="3"/>
    </row>
    <row r="50" spans="1:52" ht="16.5" hidden="1" thickBot="1" x14ac:dyDescent="0.3">
      <c r="A50" s="4" t="str">
        <f>IF('[1]1_PEI_POM_APoblación '!A70=0,"",'[1]1_PEI_POM_APoblación '!A70)</f>
        <v/>
      </c>
      <c r="B50" s="57"/>
      <c r="C50" s="5" t="str">
        <f>IF('[1]1_PEI_POM_APoblación '!B70=0,"",'[1]1_PEI_POM_APoblación '!B70)</f>
        <v/>
      </c>
      <c r="D50" s="5" t="str">
        <f>IF('[1]1_PEI_POM_APoblación '!C70=0,"",'[1]1_PEI_POM_APoblación '!C70)</f>
        <v/>
      </c>
      <c r="E50" s="5" t="str">
        <f>IF('[1]1_PEI_POM_APoblación '!D70=0,"",'[1]1_PEI_POM_APoblación '!D70)</f>
        <v/>
      </c>
      <c r="F50" s="5" t="str">
        <f>IF('[1]1_PEI_POM_APoblación '!E70=0,"",'[1]1_PEI_POM_APoblación '!E70)</f>
        <v/>
      </c>
      <c r="G50" s="5" t="str">
        <f>IF('[1]1_PEI_POM_APoblación '!F70=0,"",'[1]1_PEI_POM_APoblación '!F70)</f>
        <v/>
      </c>
      <c r="H50" s="5" t="str">
        <f>IF('[1]1_PEI_POM_APoblación '!G70=0,"",'[1]1_PEI_POM_APoblación '!G70)</f>
        <v/>
      </c>
      <c r="I50" s="6" t="str">
        <f>IF('[1]1_PEI_POM_APoblación '!H70=0,"",'[1]1_PEI_POM_APoblación '!H70)</f>
        <v/>
      </c>
      <c r="J50" s="4" t="str">
        <f>IF('[1]1_PEI_POM_APoblación '!I70=0,"",'[1]1_PEI_POM_APoblación '!I70)</f>
        <v/>
      </c>
      <c r="K50" s="5" t="str">
        <f>IF('[1]1_PEI_POM_APoblación '!J70=0,"",'[1]1_PEI_POM_APoblación '!J70)</f>
        <v/>
      </c>
      <c r="L50" s="5" t="str">
        <f>IF('[1]1_PEI_POM_APoblación '!K70=0,"",'[1]1_PEI_POM_APoblación '!K70)</f>
        <v/>
      </c>
      <c r="M50" s="5" t="str">
        <f>IF('[1]1_PEI_POM_APoblación '!L70=0,"",'[1]1_PEI_POM_APoblación '!L70)</f>
        <v/>
      </c>
      <c r="N50" s="5" t="str">
        <f>IF('[1]1_PEI_POM_APoblación '!M70=0,"",'[1]1_PEI_POM_APoblación '!M70)</f>
        <v/>
      </c>
      <c r="O50" s="5" t="str">
        <f>IF('[1]1_PEI_POM_APoblación '!N70=0,"",'[1]1_PEI_POM_APoblación '!N70)</f>
        <v/>
      </c>
      <c r="P50" s="6" t="str">
        <f>IF('[1]1_PEI_POM_APoblación '!O70=0,"",'[1]1_PEI_POM_APoblación '!O70)</f>
        <v/>
      </c>
      <c r="Q50" s="7" t="str">
        <f>IF((ISTEXT('[1]1_PEI_POM_APoblación '!R70))=TRUE,(1+#REF!),"")</f>
        <v/>
      </c>
      <c r="R50" s="8" t="str">
        <f>IF('[1]1_PEI_POM_APoblación '!R70=0," ",'[1]1_PEI_POM_APoblación '!R70)</f>
        <v xml:space="preserve"> </v>
      </c>
      <c r="S50" s="8" t="str">
        <f>IF('[1]1_PEI_POM_APoblación '!S70=0," ",'[1]1_PEI_POM_APoblación '!S70)</f>
        <v xml:space="preserve"> </v>
      </c>
      <c r="T50" s="8" t="str">
        <f>IF('[1]1_PEI_POM_APoblación '!T70=0," ",'[1]1_PEI_POM_APoblación '!T70)</f>
        <v xml:space="preserve"> </v>
      </c>
      <c r="U50" s="9" t="str">
        <f>CONCATENATE('[1]1_PEI_POM_APoblación '!V70, " ",'[1]1_PEI_POM_APoblación '!U70)</f>
        <v xml:space="preserve"> </v>
      </c>
      <c r="V50" s="21">
        <f>'[1]1_PEI_POM_APoblación '!W70</f>
        <v>0</v>
      </c>
      <c r="W50" s="58"/>
      <c r="X50" s="59"/>
      <c r="Y50" s="60"/>
      <c r="Z50" s="61"/>
      <c r="AA50" s="62"/>
      <c r="AB50" s="59"/>
      <c r="AC50" s="60"/>
      <c r="AD50" s="61"/>
      <c r="AE50" s="10">
        <f t="shared" ref="AE50:AF50" si="2">W50+Y50+AA50+AC50</f>
        <v>0</v>
      </c>
      <c r="AF50" s="11">
        <f t="shared" si="2"/>
        <v>0</v>
      </c>
      <c r="AG50" s="58"/>
      <c r="AH50" s="59"/>
      <c r="AI50" s="60"/>
      <c r="AJ50" s="61"/>
      <c r="AK50" s="62"/>
      <c r="AL50" s="59"/>
      <c r="AM50" s="60"/>
      <c r="AN50" s="61"/>
      <c r="AO50" s="10">
        <f t="shared" ref="AO50:AP50" si="3">AG50+AI50+AK50+AM50</f>
        <v>0</v>
      </c>
      <c r="AP50" s="11">
        <f t="shared" si="3"/>
        <v>0</v>
      </c>
      <c r="AQ50" s="63"/>
      <c r="AR50" s="59"/>
      <c r="AS50" s="60"/>
      <c r="AT50" s="61"/>
      <c r="AU50" s="62"/>
      <c r="AV50" s="59"/>
      <c r="AW50" s="60"/>
      <c r="AX50" s="61"/>
      <c r="AY50" s="10">
        <f t="shared" ref="AY50:AZ50" si="4">AQ50+AS50+AU50+AW50</f>
        <v>0</v>
      </c>
      <c r="AZ50" s="11">
        <f t="shared" si="4"/>
        <v>0</v>
      </c>
    </row>
    <row r="51" spans="1:52" ht="16.5" thickBot="1" x14ac:dyDescent="0.3">
      <c r="A51" s="172"/>
      <c r="B51" s="173"/>
      <c r="C51" s="173"/>
      <c r="D51" s="173"/>
      <c r="E51" s="173"/>
      <c r="F51" s="173"/>
      <c r="G51" s="173"/>
      <c r="H51" s="173"/>
      <c r="I51" s="174"/>
      <c r="J51" s="12"/>
      <c r="K51" s="12"/>
      <c r="L51" s="12"/>
      <c r="M51" s="12"/>
      <c r="N51" s="12"/>
      <c r="O51" s="12"/>
      <c r="P51" s="13"/>
      <c r="Q51" s="14"/>
      <c r="R51" s="15"/>
      <c r="S51" s="16"/>
      <c r="T51" s="17"/>
      <c r="U51" s="18">
        <f>AE51+AO51+AY51</f>
        <v>21907</v>
      </c>
      <c r="V51" s="22"/>
      <c r="W51" s="121">
        <f t="shared" ref="W51:AD51" si="5">SUM(W14:W50)</f>
        <v>0</v>
      </c>
      <c r="X51" s="120">
        <f t="shared" si="5"/>
        <v>0</v>
      </c>
      <c r="Y51" s="121">
        <f t="shared" si="5"/>
        <v>750</v>
      </c>
      <c r="Z51" s="120">
        <f t="shared" si="5"/>
        <v>727510</v>
      </c>
      <c r="AA51" s="121">
        <f t="shared" si="5"/>
        <v>1579</v>
      </c>
      <c r="AB51" s="120">
        <f t="shared" si="5"/>
        <v>1340510</v>
      </c>
      <c r="AC51" s="121">
        <f t="shared" si="5"/>
        <v>2159</v>
      </c>
      <c r="AD51" s="120">
        <f t="shared" si="5"/>
        <v>2772190</v>
      </c>
      <c r="AE51" s="19">
        <f>W51+Y51+AA51+AC51</f>
        <v>4488</v>
      </c>
      <c r="AF51" s="20">
        <f>X51+Z51+AB51+AD51</f>
        <v>4840210</v>
      </c>
      <c r="AG51" s="121">
        <f t="shared" ref="AG51:AN51" si="6">SUM(AG14:AG50)</f>
        <v>2132</v>
      </c>
      <c r="AH51" s="120">
        <f t="shared" si="6"/>
        <v>2137020</v>
      </c>
      <c r="AI51" s="121">
        <f t="shared" si="6"/>
        <v>2700</v>
      </c>
      <c r="AJ51" s="120">
        <f t="shared" si="6"/>
        <v>1725270</v>
      </c>
      <c r="AK51" s="121">
        <f t="shared" si="6"/>
        <v>2060</v>
      </c>
      <c r="AL51" s="120">
        <f t="shared" si="6"/>
        <v>2256650</v>
      </c>
      <c r="AM51" s="121">
        <f t="shared" si="6"/>
        <v>1430</v>
      </c>
      <c r="AN51" s="120">
        <f t="shared" si="6"/>
        <v>1825800</v>
      </c>
      <c r="AO51" s="19">
        <f>AG51+AI51+AK51+AM51</f>
        <v>8322</v>
      </c>
      <c r="AP51" s="20">
        <f>AH51+AJ51+AL51+AN51</f>
        <v>7944740</v>
      </c>
      <c r="AQ51" s="121">
        <f t="shared" ref="AQ51:AX51" si="7">SUM(AQ14:AQ50)</f>
        <v>1197</v>
      </c>
      <c r="AR51" s="120">
        <f t="shared" si="7"/>
        <v>3814050</v>
      </c>
      <c r="AS51" s="121">
        <f t="shared" si="7"/>
        <v>2090</v>
      </c>
      <c r="AT51" s="120">
        <f t="shared" si="7"/>
        <v>178425</v>
      </c>
      <c r="AU51" s="121">
        <f t="shared" si="7"/>
        <v>2810</v>
      </c>
      <c r="AV51" s="120">
        <f t="shared" si="7"/>
        <v>147075</v>
      </c>
      <c r="AW51" s="121">
        <f t="shared" si="7"/>
        <v>3000</v>
      </c>
      <c r="AX51" s="120">
        <f t="shared" si="7"/>
        <v>7975010</v>
      </c>
      <c r="AY51" s="19">
        <f>AQ51+AS51+AU51+AW51</f>
        <v>9097</v>
      </c>
      <c r="AZ51" s="20">
        <f>AR51+AT51+AV51+AX51</f>
        <v>12114560</v>
      </c>
    </row>
    <row r="52" spans="1:52" ht="16.5" thickBot="1" x14ac:dyDescent="0.3">
      <c r="A52" s="64"/>
      <c r="B52" s="64"/>
      <c r="C52" s="64"/>
      <c r="D52" s="64"/>
      <c r="E52" s="64"/>
      <c r="F52" s="64"/>
      <c r="G52" s="64"/>
      <c r="H52" s="64"/>
      <c r="I52" s="64"/>
      <c r="J52" s="64"/>
      <c r="K52" s="64"/>
      <c r="L52" s="64"/>
      <c r="M52" s="198" t="s">
        <v>56</v>
      </c>
      <c r="N52" s="199"/>
      <c r="O52" s="199"/>
      <c r="P52" s="65"/>
      <c r="Q52" s="64"/>
      <c r="R52" s="200" t="s">
        <v>57</v>
      </c>
      <c r="S52" s="201"/>
      <c r="T52" s="201"/>
      <c r="U52" s="201"/>
      <c r="V52" s="66">
        <f>SUM(V14:V51)</f>
        <v>24947510</v>
      </c>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row>
    <row r="53" spans="1:52" x14ac:dyDescent="0.25">
      <c r="AF53" s="122"/>
    </row>
    <row r="58" spans="1:52" x14ac:dyDescent="0.25">
      <c r="X58" s="135"/>
      <c r="Y58" s="136"/>
      <c r="Z58" s="136"/>
    </row>
    <row r="59" spans="1:52" x14ac:dyDescent="0.25">
      <c r="X59" s="136"/>
      <c r="Y59" s="136"/>
      <c r="Z59" s="136"/>
    </row>
    <row r="60" spans="1:52" x14ac:dyDescent="0.25">
      <c r="V60" s="32"/>
      <c r="X60" s="136"/>
      <c r="Y60" s="136"/>
      <c r="Z60" s="136"/>
    </row>
    <row r="62" spans="1:52" x14ac:dyDescent="0.25">
      <c r="AH62" s="32"/>
    </row>
    <row r="66" spans="19:26" x14ac:dyDescent="0.25">
      <c r="S66" s="137"/>
      <c r="T66" s="202"/>
      <c r="U66" s="202"/>
    </row>
    <row r="70" spans="19:26" x14ac:dyDescent="0.25">
      <c r="Y70" s="137"/>
      <c r="Z70" s="137"/>
    </row>
  </sheetData>
  <mergeCells count="71">
    <mergeCell ref="M14:M19"/>
    <mergeCell ref="K42:K46"/>
    <mergeCell ref="H24:H33"/>
    <mergeCell ref="I24:I33"/>
    <mergeCell ref="M52:O52"/>
    <mergeCell ref="R52:U52"/>
    <mergeCell ref="S66:U66"/>
    <mergeCell ref="M21:M22"/>
    <mergeCell ref="K34:K41"/>
    <mergeCell ref="K47:K48"/>
    <mergeCell ref="K24:K29"/>
    <mergeCell ref="A14:A23"/>
    <mergeCell ref="I14:I19"/>
    <mergeCell ref="I21:I22"/>
    <mergeCell ref="B14:B19"/>
    <mergeCell ref="D14:D19"/>
    <mergeCell ref="H17:H22"/>
    <mergeCell ref="F14:F19"/>
    <mergeCell ref="F21:F23"/>
    <mergeCell ref="C14:C20"/>
    <mergeCell ref="A51:I51"/>
    <mergeCell ref="A34:A46"/>
    <mergeCell ref="I34:I46"/>
    <mergeCell ref="B34:B46"/>
    <mergeCell ref="C34:C46"/>
    <mergeCell ref="D34:D46"/>
    <mergeCell ref="H34:H46"/>
    <mergeCell ref="A47:A48"/>
    <mergeCell ref="B47:B48"/>
    <mergeCell ref="C47:C48"/>
    <mergeCell ref="D47:D48"/>
    <mergeCell ref="H47:H48"/>
    <mergeCell ref="I47:I48"/>
    <mergeCell ref="F34:F46"/>
    <mergeCell ref="G47:G48"/>
    <mergeCell ref="F47:F48"/>
    <mergeCell ref="A24:A33"/>
    <mergeCell ref="B24:B33"/>
    <mergeCell ref="C24:C33"/>
    <mergeCell ref="D24:D29"/>
    <mergeCell ref="K31:K32"/>
    <mergeCell ref="D31:D32"/>
    <mergeCell ref="F24:F33"/>
    <mergeCell ref="A2:C2"/>
    <mergeCell ref="C3:V3"/>
    <mergeCell ref="C4:V4"/>
    <mergeCell ref="C5:V5"/>
    <mergeCell ref="A1:AZ1"/>
    <mergeCell ref="V12:V13"/>
    <mergeCell ref="A12:A13"/>
    <mergeCell ref="U12:U13"/>
    <mergeCell ref="E12:E13"/>
    <mergeCell ref="F12:G12"/>
    <mergeCell ref="C12:C13"/>
    <mergeCell ref="D12:D13"/>
    <mergeCell ref="Q12:T12"/>
    <mergeCell ref="B12:B13"/>
    <mergeCell ref="H12:H13"/>
    <mergeCell ref="I12:I13"/>
    <mergeCell ref="J12:P12"/>
    <mergeCell ref="C6:V6"/>
    <mergeCell ref="C7:V7"/>
    <mergeCell ref="C8:R8"/>
    <mergeCell ref="A9:AP9"/>
    <mergeCell ref="A11:T11"/>
    <mergeCell ref="U11:AZ11"/>
    <mergeCell ref="X58:Z60"/>
    <mergeCell ref="Y70:Z70"/>
    <mergeCell ref="W12:AF12"/>
    <mergeCell ref="AG12:AP12"/>
    <mergeCell ref="AQ12:AZ12"/>
  </mergeCells>
  <pageMargins left="0.70866141732283472" right="0.70866141732283472" top="0.32" bottom="0.38" header="0.31496062992125984" footer="0.31496062992125984"/>
  <pageSetup paperSize="3" scale="16"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Windows User</cp:lastModifiedBy>
  <cp:lastPrinted>2021-12-10T17:48:29Z</cp:lastPrinted>
  <dcterms:created xsi:type="dcterms:W3CDTF">2020-12-07T16:49:33Z</dcterms:created>
  <dcterms:modified xsi:type="dcterms:W3CDTF">2021-12-13T22:25:20Z</dcterms:modified>
</cp:coreProperties>
</file>